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Questa_cartella_di_lavoro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Pricing_TV_Analogica\LISTINI TV\Listini Rai\TV TABELLARE\2022\GENNAIO 2022\stampa\def con stime\"/>
    </mc:Choice>
  </mc:AlternateContent>
  <xr:revisionPtr revIDLastSave="0" documentId="13_ncr:1_{2930453A-4BEC-4AB6-90AE-6D4EDD1454CD}" xr6:coauthVersionLast="46" xr6:coauthVersionMax="46" xr10:uidLastSave="{00000000-0000-0000-0000-000000000000}"/>
  <bookViews>
    <workbookView xWindow="-110" yWindow="-110" windowWidth="19420" windowHeight="10420" tabRatio="788" activeTab="3" xr2:uid="{00000000-000D-0000-FFFF-FFFF00000000}"/>
  </bookViews>
  <sheets>
    <sheet name="IL LISTINO-BASI DI COSTRUZIONE" sheetId="49" r:id="rId1"/>
    <sheet name="QUOTE VALORE" sheetId="71" r:id="rId2"/>
    <sheet name=" PROMOZIONI TV E STIME" sheetId="60" r:id="rId3"/>
    <sheet name="TABELLARE" sheetId="27" r:id="rId4"/>
    <sheet name="TABELLARE PU" sheetId="67" r:id="rId5"/>
    <sheet name="TV TABELLARE MODULI" sheetId="20" r:id="rId6"/>
    <sheet name="TV TABELLARE MODULI PU" sheetId="62" r:id="rId7"/>
    <sheet name="TV TABELLARE MOD. MULTIRETE" sheetId="34" r:id="rId8"/>
    <sheet name="TV TABELLARE MOD. MULTIRETE PU" sheetId="47" r:id="rId9"/>
    <sheet name="TABELLARE RADIO ITALIA" sheetId="68" r:id="rId10"/>
    <sheet name="TABELLARE RADIO ITALIA PU" sheetId="69" r:id="rId11"/>
    <sheet name="AREE RAI RADIO RADIO ITALIA" sheetId="7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11">#REF!</definedName>
    <definedName name="\A" localSheetId="3">#REF!</definedName>
    <definedName name="\A" localSheetId="4">#REF!</definedName>
    <definedName name="\A" localSheetId="9">#REF!</definedName>
    <definedName name="\A" localSheetId="10">#REF!</definedName>
    <definedName name="\A" localSheetId="7">#REF!</definedName>
    <definedName name="\A" localSheetId="8">#REF!</definedName>
    <definedName name="\A" localSheetId="5">#REF!</definedName>
    <definedName name="\A" localSheetId="6">#REF!</definedName>
    <definedName name="\A">#REF!</definedName>
    <definedName name="\C" localSheetId="11">#REF!</definedName>
    <definedName name="\C" localSheetId="3">#REF!</definedName>
    <definedName name="\C" localSheetId="4">#REF!</definedName>
    <definedName name="\C" localSheetId="9">#REF!</definedName>
    <definedName name="\C" localSheetId="10">#REF!</definedName>
    <definedName name="\C" localSheetId="7">#REF!</definedName>
    <definedName name="\C" localSheetId="8">#REF!</definedName>
    <definedName name="\C" localSheetId="5">#REF!</definedName>
    <definedName name="\C" localSheetId="6">#REF!</definedName>
    <definedName name="\C">#REF!</definedName>
    <definedName name="\F" localSheetId="11">#REF!</definedName>
    <definedName name="\F" localSheetId="3">#REF!</definedName>
    <definedName name="\F" localSheetId="4">#REF!</definedName>
    <definedName name="\F" localSheetId="9">#REF!</definedName>
    <definedName name="\F" localSheetId="10">#REF!</definedName>
    <definedName name="\F" localSheetId="7">#REF!</definedName>
    <definedName name="\F" localSheetId="8">#REF!</definedName>
    <definedName name="\F" localSheetId="5">#REF!</definedName>
    <definedName name="\F" localSheetId="6">#REF!</definedName>
    <definedName name="\F">#REF!</definedName>
    <definedName name="\w">#REF!</definedName>
    <definedName name="_" hidden="1">#REF!</definedName>
    <definedName name="___________cpc2" localSheetId="11">#REF!</definedName>
    <definedName name="___________cpc2" localSheetId="3">#REF!</definedName>
    <definedName name="___________cpc2" localSheetId="4">#REF!</definedName>
    <definedName name="___________cpc2" localSheetId="9">#REF!</definedName>
    <definedName name="___________cpc2" localSheetId="10">#REF!</definedName>
    <definedName name="___________cpc2" localSheetId="7">#REF!</definedName>
    <definedName name="___________cpc2" localSheetId="8">#REF!</definedName>
    <definedName name="___________cpc2" localSheetId="5">#REF!</definedName>
    <definedName name="___________cpc2" localSheetId="6">#REF!</definedName>
    <definedName name="___________cpc2">#REF!</definedName>
    <definedName name="__________cpc2" localSheetId="11">#REF!</definedName>
    <definedName name="__________cpc2" localSheetId="3">#REF!</definedName>
    <definedName name="__________cpc2" localSheetId="4">#REF!</definedName>
    <definedName name="__________cpc2" localSheetId="9">#REF!</definedName>
    <definedName name="__________cpc2" localSheetId="10">#REF!</definedName>
    <definedName name="__________cpc2" localSheetId="7">#REF!</definedName>
    <definedName name="__________cpc2" localSheetId="8">#REF!</definedName>
    <definedName name="__________cpc2" localSheetId="5">#REF!</definedName>
    <definedName name="__________cpc2" localSheetId="6">#REF!</definedName>
    <definedName name="__________cpc2">#REF!</definedName>
    <definedName name="_________cpc2" localSheetId="11">#REF!</definedName>
    <definedName name="_________cpc2" localSheetId="3">#REF!</definedName>
    <definedName name="_________cpc2" localSheetId="4">#REF!</definedName>
    <definedName name="_________cpc2" localSheetId="9">#REF!</definedName>
    <definedName name="_________cpc2" localSheetId="10">#REF!</definedName>
    <definedName name="_________cpc2" localSheetId="7">#REF!</definedName>
    <definedName name="_________cpc2" localSheetId="8">#REF!</definedName>
    <definedName name="_________cpc2" localSheetId="5">#REF!</definedName>
    <definedName name="_________cpc2" localSheetId="6">#REF!</definedName>
    <definedName name="_________cpc2">#REF!</definedName>
    <definedName name="________cpc2" localSheetId="11">#REF!</definedName>
    <definedName name="________cpc2" localSheetId="3">#REF!</definedName>
    <definedName name="________cpc2" localSheetId="4">#REF!</definedName>
    <definedName name="________cpc2" localSheetId="9">#REF!</definedName>
    <definedName name="________cpc2" localSheetId="10">#REF!</definedName>
    <definedName name="________cpc2" localSheetId="7">#REF!</definedName>
    <definedName name="________cpc2" localSheetId="8">#REF!</definedName>
    <definedName name="________cpc2" localSheetId="5">#REF!</definedName>
    <definedName name="________cpc2" localSheetId="6">#REF!</definedName>
    <definedName name="________cpc2">#REF!</definedName>
    <definedName name="_______cpc2" localSheetId="11">#REF!</definedName>
    <definedName name="_______cpc2" localSheetId="3">#REF!</definedName>
    <definedName name="_______cpc2" localSheetId="4">#REF!</definedName>
    <definedName name="_______cpc2" localSheetId="9">#REF!</definedName>
    <definedName name="_______cpc2" localSheetId="10">#REF!</definedName>
    <definedName name="_______cpc2" localSheetId="7">#REF!</definedName>
    <definedName name="_______cpc2" localSheetId="8">#REF!</definedName>
    <definedName name="_______cpc2" localSheetId="5">#REF!</definedName>
    <definedName name="_______cpc2" localSheetId="6">#REF!</definedName>
    <definedName name="_______cpc2">#REF!</definedName>
    <definedName name="______cpc2" localSheetId="11">#REF!</definedName>
    <definedName name="______cpc2" localSheetId="3">#REF!</definedName>
    <definedName name="______cpc2" localSheetId="4">#REF!</definedName>
    <definedName name="______cpc2" localSheetId="9">#REF!</definedName>
    <definedName name="______cpc2" localSheetId="10">#REF!</definedName>
    <definedName name="______cpc2" localSheetId="7">#REF!</definedName>
    <definedName name="______cpc2" localSheetId="8">#REF!</definedName>
    <definedName name="______cpc2" localSheetId="5">#REF!</definedName>
    <definedName name="______cpc2" localSheetId="6">#REF!</definedName>
    <definedName name="______cpc2">#REF!</definedName>
    <definedName name="_____cpc2" localSheetId="11">#REF!</definedName>
    <definedName name="_____cpc2" localSheetId="3">#REF!</definedName>
    <definedName name="_____cpc2" localSheetId="4">#REF!</definedName>
    <definedName name="_____cpc2" localSheetId="9">#REF!</definedName>
    <definedName name="_____cpc2" localSheetId="10">#REF!</definedName>
    <definedName name="_____cpc2" localSheetId="7">#REF!</definedName>
    <definedName name="_____cpc2" localSheetId="8">#REF!</definedName>
    <definedName name="_____cpc2" localSheetId="5">#REF!</definedName>
    <definedName name="_____cpc2" localSheetId="6">#REF!</definedName>
    <definedName name="_____cpc2">#REF!</definedName>
    <definedName name="____cpc2" localSheetId="11">#REF!</definedName>
    <definedName name="____cpc2" localSheetId="3">#REF!</definedName>
    <definedName name="____cpc2" localSheetId="4">#REF!</definedName>
    <definedName name="____cpc2" localSheetId="9">#REF!</definedName>
    <definedName name="____cpc2" localSheetId="10">#REF!</definedName>
    <definedName name="____cpc2" localSheetId="7">#REF!</definedName>
    <definedName name="____cpc2" localSheetId="8">#REF!</definedName>
    <definedName name="____cpc2" localSheetId="5">#REF!</definedName>
    <definedName name="____cpc2" localSheetId="6">#REF!</definedName>
    <definedName name="____cpc2">#REF!</definedName>
    <definedName name="___cpc2" localSheetId="11">#REF!</definedName>
    <definedName name="___cpc2" localSheetId="3">#REF!</definedName>
    <definedName name="___cpc2" localSheetId="4">#REF!</definedName>
    <definedName name="___cpc2" localSheetId="9">#REF!</definedName>
    <definedName name="___cpc2" localSheetId="10">#REF!</definedName>
    <definedName name="___cpc2" localSheetId="7">#REF!</definedName>
    <definedName name="___cpc2" localSheetId="8">#REF!</definedName>
    <definedName name="___cpc2" localSheetId="5">#REF!</definedName>
    <definedName name="___cpc2" localSheetId="6">#REF!</definedName>
    <definedName name="___cpc2">#REF!</definedName>
    <definedName name="__cpc2" localSheetId="11">#REF!</definedName>
    <definedName name="__cpc2" localSheetId="3">#REF!</definedName>
    <definedName name="__cpc2" localSheetId="4">#REF!</definedName>
    <definedName name="__cpc2" localSheetId="9">#REF!</definedName>
    <definedName name="__cpc2" localSheetId="10">#REF!</definedName>
    <definedName name="__cpc2" localSheetId="7">#REF!</definedName>
    <definedName name="__cpc2" localSheetId="8">#REF!</definedName>
    <definedName name="__cpc2" localSheetId="5">#REF!</definedName>
    <definedName name="__cpc2" localSheetId="6">#REF!</definedName>
    <definedName name="__cpc2">#REF!</definedName>
    <definedName name="_cpc2" localSheetId="11">#REF!</definedName>
    <definedName name="_cpc2" localSheetId="3">#REF!</definedName>
    <definedName name="_cpc2" localSheetId="4">#REF!</definedName>
    <definedName name="_cpc2" localSheetId="9">#REF!</definedName>
    <definedName name="_cpc2" localSheetId="10">#REF!</definedName>
    <definedName name="_cpc2" localSheetId="7">#REF!</definedName>
    <definedName name="_cpc2" localSheetId="8">#REF!</definedName>
    <definedName name="_cpc2" localSheetId="5">#REF!</definedName>
    <definedName name="_cpc2" localSheetId="6">#REF!</definedName>
    <definedName name="_cpc2">#REF!</definedName>
    <definedName name="_Fill" localSheetId="11" hidden="1">#REF!</definedName>
    <definedName name="_Fill" localSheetId="3" hidden="1">#REF!</definedName>
    <definedName name="_Fill" localSheetId="4" hidden="1">#REF!</definedName>
    <definedName name="_Fill" localSheetId="9" hidden="1">#REF!</definedName>
    <definedName name="_Fill" localSheetId="10" hidden="1">#REF!</definedName>
    <definedName name="_Fill" localSheetId="7" hidden="1">#REF!</definedName>
    <definedName name="_Fill" localSheetId="8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11" hidden="1">'AREE RAI RADIO RADIO ITALIA'!$A$5:$AW$6</definedName>
    <definedName name="_xlnm._FilterDatabase" localSheetId="3" hidden="1">TABELLARE!$A$5:$AI$194</definedName>
    <definedName name="_xlnm._FilterDatabase" localSheetId="4" hidden="1">'TABELLARE PU'!$A$5:$AI$193</definedName>
    <definedName name="_xlnm._FilterDatabase" localSheetId="9" hidden="1">'TABELLARE RADIO ITALIA'!$A$5:$AW$6</definedName>
    <definedName name="_xlnm._FilterDatabase" localSheetId="10" hidden="1">'TABELLARE RADIO ITALIA PU'!$A$5:$AW$6</definedName>
    <definedName name="_xlnm._FilterDatabase" localSheetId="7" hidden="1">'TV TABELLARE MOD. MULTIRETE'!$A$5:$U$54</definedName>
    <definedName name="_xlnm._FilterDatabase" localSheetId="8" hidden="1">'TV TABELLARE MOD. MULTIRETE PU'!$A$5:$U$54</definedName>
    <definedName name="_xlnm._FilterDatabase" localSheetId="5" hidden="1">'TV TABELLARE MODULI'!$A$5:$S$9</definedName>
    <definedName name="_xlnm._FilterDatabase" localSheetId="6" hidden="1">'TV TABELLARE MODULI PU'!$A$5:$S$9</definedName>
    <definedName name="_Key1" localSheetId="11" hidden="1">#REF!</definedName>
    <definedName name="_Key1" localSheetId="3" hidden="1">#REF!</definedName>
    <definedName name="_Key1" localSheetId="4" hidden="1">#REF!</definedName>
    <definedName name="_Key1" localSheetId="9" hidden="1">#REF!</definedName>
    <definedName name="_Key1" localSheetId="10" hidden="1">#REF!</definedName>
    <definedName name="_Key1" localSheetId="7" hidden="1">#REF!</definedName>
    <definedName name="_Key1" localSheetId="8" hidden="1">#REF!</definedName>
    <definedName name="_Key1" localSheetId="5" hidden="1">#REF!</definedName>
    <definedName name="_Key1" localSheetId="6" hidden="1">#REF!</definedName>
    <definedName name="_Key1" hidden="1">#REF!</definedName>
    <definedName name="_Order1" hidden="1">255</definedName>
    <definedName name="_Sort" localSheetId="11" hidden="1">#REF!</definedName>
    <definedName name="_Sort" localSheetId="3" hidden="1">#REF!</definedName>
    <definedName name="_Sort" localSheetId="4" hidden="1">#REF!</definedName>
    <definedName name="_Sort" localSheetId="9" hidden="1">#REF!</definedName>
    <definedName name="_Sort" localSheetId="10" hidden="1">#REF!</definedName>
    <definedName name="_Sort" localSheetId="7" hidden="1">#REF!</definedName>
    <definedName name="_Sort" localSheetId="8" hidden="1">#REF!</definedName>
    <definedName name="_Sort" localSheetId="5" hidden="1">#REF!</definedName>
    <definedName name="_Sort" localSheetId="6" hidden="1">#REF!</definedName>
    <definedName name="_Sort" hidden="1">#REF!</definedName>
    <definedName name="a">#REF!</definedName>
    <definedName name="aa">#REF!</definedName>
    <definedName name="ASC" localSheetId="11">#REF!</definedName>
    <definedName name="ASC" localSheetId="3">#REF!</definedName>
    <definedName name="ASC" localSheetId="4">#REF!</definedName>
    <definedName name="ASC" localSheetId="9">#REF!</definedName>
    <definedName name="ASC" localSheetId="10">#REF!</definedName>
    <definedName name="ASC" localSheetId="7">#REF!</definedName>
    <definedName name="ASC" localSheetId="8">#REF!</definedName>
    <definedName name="ASC" localSheetId="5">#REF!</definedName>
    <definedName name="ASC" localSheetId="6">#REF!</definedName>
    <definedName name="ASC">#REF!</definedName>
    <definedName name="AUD" localSheetId="11">#REF!</definedName>
    <definedName name="AUD" localSheetId="3">#REF!</definedName>
    <definedName name="AUD" localSheetId="4">#REF!</definedName>
    <definedName name="AUD" localSheetId="9">#REF!</definedName>
    <definedName name="AUD" localSheetId="10">#REF!</definedName>
    <definedName name="AUD" localSheetId="7">#REF!</definedName>
    <definedName name="AUD" localSheetId="8">#REF!</definedName>
    <definedName name="AUD" localSheetId="5">#REF!</definedName>
    <definedName name="AUD" localSheetId="6">#REF!</definedName>
    <definedName name="AUD">#REF!</definedName>
    <definedName name="Base_dati">#REF!</definedName>
    <definedName name="codice" localSheetId="11">#REF!</definedName>
    <definedName name="codice" localSheetId="3">#REF!</definedName>
    <definedName name="codice" localSheetId="4">#REF!</definedName>
    <definedName name="codice" localSheetId="9">#REF!</definedName>
    <definedName name="codice" localSheetId="10">#REF!</definedName>
    <definedName name="codice" localSheetId="7">#REF!</definedName>
    <definedName name="codice" localSheetId="8">#REF!</definedName>
    <definedName name="codice" localSheetId="5">#REF!</definedName>
    <definedName name="codice" localSheetId="6">#REF!</definedName>
    <definedName name="codice">#REF!</definedName>
    <definedName name="COLONNA0" localSheetId="11">#REF!</definedName>
    <definedName name="COLONNA0" localSheetId="3">#REF!</definedName>
    <definedName name="COLONNA0" localSheetId="4">#REF!</definedName>
    <definedName name="COLONNA0" localSheetId="9">#REF!</definedName>
    <definedName name="COLONNA0" localSheetId="10">#REF!</definedName>
    <definedName name="COLONNA0" localSheetId="7">#REF!</definedName>
    <definedName name="COLONNA0" localSheetId="8">#REF!</definedName>
    <definedName name="COLONNA0" localSheetId="5">#REF!</definedName>
    <definedName name="COLONNA0" localSheetId="6">#REF!</definedName>
    <definedName name="COLONNA0">#REF!</definedName>
    <definedName name="COLONNA1" localSheetId="11">#REF!</definedName>
    <definedName name="COLONNA1" localSheetId="3">#REF!</definedName>
    <definedName name="COLONNA1" localSheetId="4">#REF!</definedName>
    <definedName name="COLONNA1" localSheetId="9">#REF!</definedName>
    <definedName name="COLONNA1" localSheetId="10">#REF!</definedName>
    <definedName name="COLONNA1" localSheetId="7">#REF!</definedName>
    <definedName name="COLONNA1" localSheetId="8">#REF!</definedName>
    <definedName name="COLONNA1" localSheetId="5">#REF!</definedName>
    <definedName name="COLONNA1" localSheetId="6">#REF!</definedName>
    <definedName name="COLONNA1">#REF!</definedName>
    <definedName name="COLONNA2" localSheetId="11">#REF!</definedName>
    <definedName name="COLONNA2" localSheetId="3">#REF!</definedName>
    <definedName name="COLONNA2" localSheetId="4">#REF!</definedName>
    <definedName name="COLONNA2" localSheetId="9">#REF!</definedName>
    <definedName name="COLONNA2" localSheetId="10">#REF!</definedName>
    <definedName name="COLONNA2" localSheetId="7">#REF!</definedName>
    <definedName name="COLONNA2" localSheetId="8">#REF!</definedName>
    <definedName name="COLONNA2" localSheetId="5">#REF!</definedName>
    <definedName name="COLONNA2" localSheetId="6">#REF!</definedName>
    <definedName name="COLONNA2">#REF!</definedName>
    <definedName name="CPC" localSheetId="11">#REF!</definedName>
    <definedName name="CPC" localSheetId="3">#REF!</definedName>
    <definedName name="CPC" localSheetId="4">#REF!</definedName>
    <definedName name="CPC" localSheetId="9">#REF!</definedName>
    <definedName name="CPC" localSheetId="10">#REF!</definedName>
    <definedName name="CPC" localSheetId="7">#REF!</definedName>
    <definedName name="CPC" localSheetId="8">#REF!</definedName>
    <definedName name="CPC" localSheetId="5">#REF!</definedName>
    <definedName name="CPC" localSheetId="6">#REF!</definedName>
    <definedName name="CPC">#REF!</definedName>
    <definedName name="data_a">[1]Parametri!#REF!</definedName>
    <definedName name="data_da">[1]Parametri!#REF!</definedName>
    <definedName name="des_dato" localSheetId="11">[2]Parametri!#REF!</definedName>
    <definedName name="des_dato" localSheetId="3">[2]Parametri!#REF!</definedName>
    <definedName name="des_dato" localSheetId="4">[2]Parametri!#REF!</definedName>
    <definedName name="des_dato" localSheetId="9">[2]Parametri!#REF!</definedName>
    <definedName name="des_dato" localSheetId="10">[2]Parametri!#REF!</definedName>
    <definedName name="des_dato" localSheetId="7">[2]Parametri!#REF!</definedName>
    <definedName name="des_dato" localSheetId="8">[2]Parametri!#REF!</definedName>
    <definedName name="des_dato" localSheetId="5">[2]Parametri!#REF!</definedName>
    <definedName name="des_dato" localSheetId="6">[2]Parametri!#REF!</definedName>
    <definedName name="des_dato">[2]Parametri!#REF!</definedName>
    <definedName name="descr">[3]Parametri!$B$6</definedName>
    <definedName name="Dest_econbr" localSheetId="11">#REF!</definedName>
    <definedName name="Dest_econbr" localSheetId="9">#REF!</definedName>
    <definedName name="Dest_econbr" localSheetId="10">#REF!</definedName>
    <definedName name="Dest_econbr">#REF!</definedName>
    <definedName name="DEST_ECONY2003M10" localSheetId="11">#REF!</definedName>
    <definedName name="DEST_ECONY2003M10" localSheetId="9">#REF!</definedName>
    <definedName name="DEST_ECONY2003M10" localSheetId="10">#REF!</definedName>
    <definedName name="DEST_ECONY2003M10">#REF!</definedName>
    <definedName name="DEST_ECONY2003M11" localSheetId="11">#REF!</definedName>
    <definedName name="DEST_ECONY2003M11" localSheetId="9">#REF!</definedName>
    <definedName name="DEST_ECONY2003M11" localSheetId="10">#REF!</definedName>
    <definedName name="DEST_ECONY2003M11">#REF!</definedName>
    <definedName name="DEST_ECONY2003M12">#REF!</definedName>
    <definedName name="dir_temp">[1]Parametri!#REF!</definedName>
    <definedName name="dirtemp">[1]Parametri!#REF!</definedName>
    <definedName name="DUE" localSheetId="11">#REF!</definedName>
    <definedName name="DUE" localSheetId="3">#REF!</definedName>
    <definedName name="DUE" localSheetId="4">#REF!</definedName>
    <definedName name="DUE" localSheetId="9">#REF!</definedName>
    <definedName name="DUE" localSheetId="10">#REF!</definedName>
    <definedName name="DUE" localSheetId="7">#REF!</definedName>
    <definedName name="DUE" localSheetId="8">#REF!</definedName>
    <definedName name="DUE" localSheetId="5">#REF!</definedName>
    <definedName name="DUE" localSheetId="6">#REF!</definedName>
    <definedName name="DUE">#REF!</definedName>
    <definedName name="DUEB" localSheetId="11">#REF!</definedName>
    <definedName name="DUEB" localSheetId="3">#REF!</definedName>
    <definedName name="DUEB" localSheetId="4">#REF!</definedName>
    <definedName name="DUEB" localSheetId="9">#REF!</definedName>
    <definedName name="DUEB" localSheetId="10">#REF!</definedName>
    <definedName name="DUEB" localSheetId="7">#REF!</definedName>
    <definedName name="DUEB" localSheetId="8">#REF!</definedName>
    <definedName name="DUEB" localSheetId="5">#REF!</definedName>
    <definedName name="DUEB" localSheetId="6">#REF!</definedName>
    <definedName name="DUEB">#REF!</definedName>
    <definedName name="dues" localSheetId="11">#REF!</definedName>
    <definedName name="dues" localSheetId="3">#REF!</definedName>
    <definedName name="dues" localSheetId="4">#REF!</definedName>
    <definedName name="dues" localSheetId="9">#REF!</definedName>
    <definedName name="dues" localSheetId="10">#REF!</definedName>
    <definedName name="dues" localSheetId="7">#REF!</definedName>
    <definedName name="dues" localSheetId="8">#REF!</definedName>
    <definedName name="dues" localSheetId="5">#REF!</definedName>
    <definedName name="dues" localSheetId="6">#REF!</definedName>
    <definedName name="dues">#REF!</definedName>
    <definedName name="DUESAB" localSheetId="11">#REF!</definedName>
    <definedName name="DUESAB" localSheetId="3">#REF!</definedName>
    <definedName name="DUESAB" localSheetId="4">#REF!</definedName>
    <definedName name="DUESAB" localSheetId="9">#REF!</definedName>
    <definedName name="DUESAB" localSheetId="10">#REF!</definedName>
    <definedName name="DUESAB" localSheetId="7">#REF!</definedName>
    <definedName name="DUESAB" localSheetId="8">#REF!</definedName>
    <definedName name="DUESAB" localSheetId="5">#REF!</definedName>
    <definedName name="DUESAB" localSheetId="6">#REF!</definedName>
    <definedName name="DUESAB">#REF!</definedName>
    <definedName name="duezzz" localSheetId="11">#REF!</definedName>
    <definedName name="duezzz" localSheetId="3">#REF!</definedName>
    <definedName name="duezzz" localSheetId="4">#REF!</definedName>
    <definedName name="duezzz" localSheetId="9">#REF!</definedName>
    <definedName name="duezzz" localSheetId="10">#REF!</definedName>
    <definedName name="duezzz" localSheetId="7">#REF!</definedName>
    <definedName name="duezzz" localSheetId="8">#REF!</definedName>
    <definedName name="duezzz" localSheetId="5">#REF!</definedName>
    <definedName name="duezzz" localSheetId="6">#REF!</definedName>
    <definedName name="duezzz">#REF!</definedName>
    <definedName name="fff">#REF!</definedName>
    <definedName name="LIS" localSheetId="11">#REF!</definedName>
    <definedName name="LIS" localSheetId="3">#REF!</definedName>
    <definedName name="LIS" localSheetId="4">#REF!</definedName>
    <definedName name="LIS" localSheetId="9">#REF!</definedName>
    <definedName name="LIS" localSheetId="10">#REF!</definedName>
    <definedName name="LIS" localSheetId="7">#REF!</definedName>
    <definedName name="LIS" localSheetId="8">#REF!</definedName>
    <definedName name="LIS" localSheetId="5">#REF!</definedName>
    <definedName name="LIS" localSheetId="6">#REF!</definedName>
    <definedName name="LIS">#REF!</definedName>
    <definedName name="LIST" localSheetId="11">#REF!</definedName>
    <definedName name="LIST" localSheetId="3">#REF!</definedName>
    <definedName name="LIST" localSheetId="4">#REF!</definedName>
    <definedName name="LIST" localSheetId="9">#REF!</definedName>
    <definedName name="LIST" localSheetId="10">#REF!</definedName>
    <definedName name="LIST" localSheetId="7">#REF!</definedName>
    <definedName name="LIST" localSheetId="8">#REF!</definedName>
    <definedName name="LIST" localSheetId="5">#REF!</definedName>
    <definedName name="LIST" localSheetId="6">#REF!</definedName>
    <definedName name="LIST">#REF!</definedName>
    <definedName name="magazzino" localSheetId="11">[2]Parametri!#REF!</definedName>
    <definedName name="magazzino" localSheetId="3">[2]Parametri!#REF!</definedName>
    <definedName name="magazzino" localSheetId="4">[2]Parametri!#REF!</definedName>
    <definedName name="magazzino" localSheetId="9">[2]Parametri!#REF!</definedName>
    <definedName name="magazzino" localSheetId="10">[2]Parametri!#REF!</definedName>
    <definedName name="magazzino" localSheetId="7">[2]Parametri!#REF!</definedName>
    <definedName name="magazzino" localSheetId="8">[2]Parametri!#REF!</definedName>
    <definedName name="magazzino" localSheetId="5">[2]Parametri!#REF!</definedName>
    <definedName name="magazzino" localSheetId="6">[2]Parametri!#REF!</definedName>
    <definedName name="magazzino">[2]Parametri!#REF!</definedName>
    <definedName name="naz" localSheetId="11">#REF!</definedName>
    <definedName name="naz" localSheetId="3">#REF!</definedName>
    <definedName name="naz" localSheetId="4">#REF!</definedName>
    <definedName name="naz" localSheetId="9">#REF!</definedName>
    <definedName name="naz" localSheetId="10">#REF!</definedName>
    <definedName name="naz" localSheetId="7">#REF!</definedName>
    <definedName name="naz" localSheetId="8">#REF!</definedName>
    <definedName name="naz" localSheetId="5">#REF!</definedName>
    <definedName name="naz" localSheetId="6">#REF!</definedName>
    <definedName name="naz">#REF!</definedName>
    <definedName name="num_compl">[4]Parametri!#REF!</definedName>
    <definedName name="num_compl_1" localSheetId="11">[5]Parametri!#REF!</definedName>
    <definedName name="num_compl_1" localSheetId="3">[5]Parametri!#REF!</definedName>
    <definedName name="num_compl_1" localSheetId="4">[5]Parametri!#REF!</definedName>
    <definedName name="num_compl_1" localSheetId="9">[5]Parametri!#REF!</definedName>
    <definedName name="num_compl_1" localSheetId="10">[5]Parametri!#REF!</definedName>
    <definedName name="num_compl_1" localSheetId="7">[5]Parametri!#REF!</definedName>
    <definedName name="num_compl_1" localSheetId="8">[5]Parametri!#REF!</definedName>
    <definedName name="num_compl_1" localSheetId="5">[5]Parametri!#REF!</definedName>
    <definedName name="num_compl_1" localSheetId="6">[5]Parametri!#REF!</definedName>
    <definedName name="num_compl_1">[5]Parametri!#REF!</definedName>
    <definedName name="numero_lavoro" localSheetId="11">[2]Parametri!#REF!</definedName>
    <definedName name="numero_lavoro" localSheetId="3">[2]Parametri!#REF!</definedName>
    <definedName name="numero_lavoro" localSheetId="4">[2]Parametri!#REF!</definedName>
    <definedName name="numero_lavoro" localSheetId="9">[2]Parametri!#REF!</definedName>
    <definedName name="numero_lavoro" localSheetId="10">[2]Parametri!#REF!</definedName>
    <definedName name="numero_lavoro" localSheetId="7">[2]Parametri!#REF!</definedName>
    <definedName name="numero_lavoro" localSheetId="8">[2]Parametri!#REF!</definedName>
    <definedName name="numero_lavoro" localSheetId="5">[2]Parametri!#REF!</definedName>
    <definedName name="numero_lavoro" localSheetId="6">[2]Parametri!#REF!</definedName>
    <definedName name="numero_lavoro">[2]Parametri!#REF!</definedName>
    <definedName name="numero_reti" localSheetId="11">[2]Parametri!#REF!</definedName>
    <definedName name="numero_reti" localSheetId="3">[2]Parametri!#REF!</definedName>
    <definedName name="numero_reti" localSheetId="4">[2]Parametri!#REF!</definedName>
    <definedName name="numero_reti" localSheetId="9">[2]Parametri!#REF!</definedName>
    <definedName name="numero_reti" localSheetId="10">[2]Parametri!#REF!</definedName>
    <definedName name="numero_reti" localSheetId="7">[2]Parametri!#REF!</definedName>
    <definedName name="numero_reti" localSheetId="8">[2]Parametri!#REF!</definedName>
    <definedName name="numero_reti" localSheetId="5">[2]Parametri!#REF!</definedName>
    <definedName name="numero_reti" localSheetId="6">[2]Parametri!#REF!</definedName>
    <definedName name="numero_reti">[2]Parametri!#REF!</definedName>
    <definedName name="numset" localSheetId="2">[6]Parametri!#REF!</definedName>
    <definedName name="numset" localSheetId="11">[7]Parametri!#REF!</definedName>
    <definedName name="numset" localSheetId="1">[6]Parametri!#REF!</definedName>
    <definedName name="numset" localSheetId="3">[7]Parametri!#REF!</definedName>
    <definedName name="numset" localSheetId="4">[7]Parametri!#REF!</definedName>
    <definedName name="numset" localSheetId="9">[7]Parametri!#REF!</definedName>
    <definedName name="numset" localSheetId="10">[7]Parametri!#REF!</definedName>
    <definedName name="numset" localSheetId="7">[7]Parametri!#REF!</definedName>
    <definedName name="numset" localSheetId="8">[7]Parametri!#REF!</definedName>
    <definedName name="numset" localSheetId="5">[7]Parametri!#REF!</definedName>
    <definedName name="numset" localSheetId="6">[7]Parametri!#REF!</definedName>
    <definedName name="numset">[7]Parametri!#REF!</definedName>
    <definedName name="offset_1" localSheetId="2">[6]Parametri!#REF!</definedName>
    <definedName name="offset_1" localSheetId="11">[8]Parametri!#REF!</definedName>
    <definedName name="offset_1" localSheetId="1">[6]Parametri!#REF!</definedName>
    <definedName name="offset_1" localSheetId="3">[8]Parametri!#REF!</definedName>
    <definedName name="offset_1" localSheetId="4">[8]Parametri!#REF!</definedName>
    <definedName name="offset_1" localSheetId="9">[8]Parametri!#REF!</definedName>
    <definedName name="offset_1" localSheetId="10">[8]Parametri!#REF!</definedName>
    <definedName name="offset_1" localSheetId="7">[8]Parametri!#REF!</definedName>
    <definedName name="offset_1" localSheetId="8">[8]Parametri!#REF!</definedName>
    <definedName name="offset_1" localSheetId="5">[8]Parametri!#REF!</definedName>
    <definedName name="offset_1" localSheetId="6">[8]Parametri!#REF!</definedName>
    <definedName name="offset_1">[8]Parametri!#REF!</definedName>
    <definedName name="offset_2" localSheetId="2">[6]Parametri!#REF!</definedName>
    <definedName name="offset_2" localSheetId="11">[8]Parametri!#REF!</definedName>
    <definedName name="offset_2" localSheetId="1">[6]Parametri!#REF!</definedName>
    <definedName name="offset_2" localSheetId="3">[8]Parametri!#REF!</definedName>
    <definedName name="offset_2" localSheetId="4">[8]Parametri!#REF!</definedName>
    <definedName name="offset_2" localSheetId="9">[8]Parametri!#REF!</definedName>
    <definedName name="offset_2" localSheetId="10">[8]Parametri!#REF!</definedName>
    <definedName name="offset_2" localSheetId="7">[8]Parametri!#REF!</definedName>
    <definedName name="offset_2" localSheetId="8">[8]Parametri!#REF!</definedName>
    <definedName name="offset_2" localSheetId="5">[8]Parametri!#REF!</definedName>
    <definedName name="offset_2" localSheetId="6">[8]Parametri!#REF!</definedName>
    <definedName name="offset_2">[8]Parametri!#REF!</definedName>
    <definedName name="offset_3" localSheetId="2">[6]Parametri!#REF!</definedName>
    <definedName name="offset_3" localSheetId="11">[8]Parametri!#REF!</definedName>
    <definedName name="offset_3" localSheetId="1">[6]Parametri!#REF!</definedName>
    <definedName name="offset_3" localSheetId="3">[8]Parametri!#REF!</definedName>
    <definedName name="offset_3" localSheetId="4">[8]Parametri!#REF!</definedName>
    <definedName name="offset_3" localSheetId="9">[8]Parametri!#REF!</definedName>
    <definedName name="offset_3" localSheetId="10">[8]Parametri!#REF!</definedName>
    <definedName name="offset_3" localSheetId="7">[8]Parametri!#REF!</definedName>
    <definedName name="offset_3" localSheetId="8">[8]Parametri!#REF!</definedName>
    <definedName name="offset_3" localSheetId="5">[8]Parametri!#REF!</definedName>
    <definedName name="offset_3" localSheetId="6">[8]Parametri!#REF!</definedName>
    <definedName name="offset_3">[8]Parametri!#REF!</definedName>
    <definedName name="offset_4" localSheetId="2">[6]Parametri!#REF!</definedName>
    <definedName name="offset_4" localSheetId="11">[8]Parametri!#REF!</definedName>
    <definedName name="offset_4" localSheetId="1">[6]Parametri!#REF!</definedName>
    <definedName name="offset_4" localSheetId="3">[8]Parametri!#REF!</definedName>
    <definedName name="offset_4" localSheetId="4">[8]Parametri!#REF!</definedName>
    <definedName name="offset_4" localSheetId="9">[8]Parametri!#REF!</definedName>
    <definedName name="offset_4" localSheetId="10">[8]Parametri!#REF!</definedName>
    <definedName name="offset_4" localSheetId="7">[8]Parametri!#REF!</definedName>
    <definedName name="offset_4" localSheetId="8">[8]Parametri!#REF!</definedName>
    <definedName name="offset_4" localSheetId="5">[8]Parametri!#REF!</definedName>
    <definedName name="offset_4" localSheetId="6">[8]Parametri!#REF!</definedName>
    <definedName name="offset_4">[8]Parametri!#REF!</definedName>
    <definedName name="PERIODO" localSheetId="11">#REF!</definedName>
    <definedName name="PERIODO" localSheetId="3">#REF!</definedName>
    <definedName name="PERIODO" localSheetId="4">#REF!</definedName>
    <definedName name="PERIODO" localSheetId="9">#REF!</definedName>
    <definedName name="PERIODO" localSheetId="10">#REF!</definedName>
    <definedName name="PERIODO" localSheetId="7">#REF!</definedName>
    <definedName name="PERIODO" localSheetId="8">#REF!</definedName>
    <definedName name="PERIODO" localSheetId="5">#REF!</definedName>
    <definedName name="PERIODO" localSheetId="6">#REF!</definedName>
    <definedName name="PERIODO">#REF!</definedName>
    <definedName name="pippo">[9]Parametri!$B$7</definedName>
    <definedName name="pluto">[9]Parametri!$B$12</definedName>
    <definedName name="q" localSheetId="11">#REF!</definedName>
    <definedName name="q" localSheetId="3">#REF!</definedName>
    <definedName name="q" localSheetId="4">#REF!</definedName>
    <definedName name="q" localSheetId="9">#REF!</definedName>
    <definedName name="q" localSheetId="10">#REF!</definedName>
    <definedName name="q" localSheetId="7">#REF!</definedName>
    <definedName name="q" localSheetId="8">#REF!</definedName>
    <definedName name="q" localSheetId="5">#REF!</definedName>
    <definedName name="q" localSheetId="6">#REF!</definedName>
    <definedName name="q">#REF!</definedName>
    <definedName name="quattro">#REF!</definedName>
    <definedName name="reazione">#REF!</definedName>
    <definedName name="reazione2">#REF!</definedName>
    <definedName name="Regolazbr">#REF!</definedName>
    <definedName name="REGOLAZY2003M10">#REF!</definedName>
    <definedName name="REGOLAZY2003M11">#REF!</definedName>
    <definedName name="REGOLAZY2003M12">#REF!</definedName>
    <definedName name="sasa">#REF!</definedName>
    <definedName name="SCONTO" localSheetId="11">#REF!</definedName>
    <definedName name="SCONTO" localSheetId="3">#REF!</definedName>
    <definedName name="SCONTO" localSheetId="4">#REF!</definedName>
    <definedName name="SCONTO" localSheetId="9">#REF!</definedName>
    <definedName name="SCONTO" localSheetId="10">#REF!</definedName>
    <definedName name="SCONTO" localSheetId="7">#REF!</definedName>
    <definedName name="SCONTO" localSheetId="8">#REF!</definedName>
    <definedName name="SCONTO" localSheetId="5">#REF!</definedName>
    <definedName name="SCONTO" localSheetId="6">#REF!</definedName>
    <definedName name="SCONTO">#REF!</definedName>
    <definedName name="sport" hidden="1">#REF!</definedName>
    <definedName name="Statder_dest_20036">#REF!</definedName>
    <definedName name="Statder_dest_20037">#REF!</definedName>
    <definedName name="Statder_dest_20038">#REF!</definedName>
    <definedName name="Statder_dest_20039">#REF!</definedName>
    <definedName name="Statder_regolaz_20036">#REF!</definedName>
    <definedName name="Statder_regolaz_20037">#REF!</definedName>
    <definedName name="Statder_regolaz_20038">#REF!</definedName>
    <definedName name="Statder_regolaz_20039">#REF!</definedName>
    <definedName name="Stato" localSheetId="11">[2]Parametri!#REF!</definedName>
    <definedName name="Stato" localSheetId="3">[2]Parametri!#REF!</definedName>
    <definedName name="Stato" localSheetId="4">[2]Parametri!#REF!</definedName>
    <definedName name="Stato" localSheetId="9">[2]Parametri!#REF!</definedName>
    <definedName name="Stato" localSheetId="10">[2]Parametri!#REF!</definedName>
    <definedName name="Stato" localSheetId="7">[2]Parametri!#REF!</definedName>
    <definedName name="Stato" localSheetId="8">[2]Parametri!#REF!</definedName>
    <definedName name="Stato" localSheetId="5">[2]Parametri!#REF!</definedName>
    <definedName name="Stato" localSheetId="6">[2]Parametri!#REF!</definedName>
    <definedName name="Stato">[2]Parametri!#REF!</definedName>
    <definedName name="TAB" localSheetId="11">#REF!</definedName>
    <definedName name="TAB" localSheetId="3">#REF!</definedName>
    <definedName name="TAB" localSheetId="4">#REF!</definedName>
    <definedName name="TAB" localSheetId="9">#REF!</definedName>
    <definedName name="TAB" localSheetId="10">#REF!</definedName>
    <definedName name="TAB" localSheetId="7">#REF!</definedName>
    <definedName name="TAB" localSheetId="8">#REF!</definedName>
    <definedName name="TAB" localSheetId="5">#REF!</definedName>
    <definedName name="TAB" localSheetId="6">#REF!</definedName>
    <definedName name="TAB">#REF!</definedName>
    <definedName name="tipo_dato" localSheetId="11">[2]Parametri!#REF!</definedName>
    <definedName name="tipo_dato" localSheetId="3">[2]Parametri!#REF!</definedName>
    <definedName name="tipo_dato" localSheetId="4">[2]Parametri!#REF!</definedName>
    <definedName name="tipo_dato" localSheetId="9">[2]Parametri!#REF!</definedName>
    <definedName name="tipo_dato" localSheetId="10">[2]Parametri!#REF!</definedName>
    <definedName name="tipo_dato" localSheetId="7">[2]Parametri!#REF!</definedName>
    <definedName name="tipo_dato" localSheetId="8">[2]Parametri!#REF!</definedName>
    <definedName name="tipo_dato" localSheetId="5">[2]Parametri!#REF!</definedName>
    <definedName name="tipo_dato" localSheetId="6">[2]Parametri!#REF!</definedName>
    <definedName name="tipo_dato">[2]Parametri!#REF!</definedName>
    <definedName name="_xlnm.Print_Titles" localSheetId="11">'AREE RAI RADIO RADIO ITALIA'!$1:$5</definedName>
    <definedName name="_xlnm.Print_Titles" localSheetId="3">TABELLARE!$1:$5</definedName>
    <definedName name="_xlnm.Print_Titles" localSheetId="4">'TABELLARE PU'!$1:$5</definedName>
    <definedName name="_xlnm.Print_Titles" localSheetId="9">'TABELLARE RADIO ITALIA'!$1:$5</definedName>
    <definedName name="_xlnm.Print_Titles" localSheetId="10">'TABELLARE RADIO ITALIA PU'!$1:$5</definedName>
    <definedName name="TOT" localSheetId="11">#REF!</definedName>
    <definedName name="TOT" localSheetId="3">#REF!</definedName>
    <definedName name="TOT" localSheetId="4">#REF!</definedName>
    <definedName name="TOT" localSheetId="9">#REF!</definedName>
    <definedName name="TOT" localSheetId="10">#REF!</definedName>
    <definedName name="TOT" localSheetId="7">#REF!</definedName>
    <definedName name="TOT" localSheetId="8">#REF!</definedName>
    <definedName name="TOT" localSheetId="5">#REF!</definedName>
    <definedName name="TOT" localSheetId="6">#REF!</definedName>
    <definedName name="TOT">#REF!</definedName>
    <definedName name="TRE" localSheetId="11">#REF!</definedName>
    <definedName name="TRE" localSheetId="3">#REF!</definedName>
    <definedName name="TRE" localSheetId="4">#REF!</definedName>
    <definedName name="TRE" localSheetId="9">#REF!</definedName>
    <definedName name="TRE" localSheetId="10">#REF!</definedName>
    <definedName name="TRE" localSheetId="7">#REF!</definedName>
    <definedName name="TRE" localSheetId="8">#REF!</definedName>
    <definedName name="TRE" localSheetId="5">#REF!</definedName>
    <definedName name="TRE" localSheetId="6">#REF!</definedName>
    <definedName name="TRE">#REF!</definedName>
    <definedName name="TREB" localSheetId="11">#REF!</definedName>
    <definedName name="TREB" localSheetId="3">#REF!</definedName>
    <definedName name="TREB" localSheetId="4">#REF!</definedName>
    <definedName name="TREB" localSheetId="9">#REF!</definedName>
    <definedName name="TREB" localSheetId="10">#REF!</definedName>
    <definedName name="TREB" localSheetId="7">#REF!</definedName>
    <definedName name="TREB" localSheetId="8">#REF!</definedName>
    <definedName name="TREB" localSheetId="5">#REF!</definedName>
    <definedName name="TREB" localSheetId="6">#REF!</definedName>
    <definedName name="TREB">#REF!</definedName>
    <definedName name="TRG_1">[10]Parametri!$B$7</definedName>
    <definedName name="TRG_10" localSheetId="2">[11]Parametri!$B$8</definedName>
    <definedName name="TRG_10" localSheetId="1">[11]Parametri!$B$8</definedName>
    <definedName name="TRG_10">[10]Parametri!$B$16</definedName>
    <definedName name="TRG_11" localSheetId="2">[11]Parametri!$B$9</definedName>
    <definedName name="TRG_11" localSheetId="1">[11]Parametri!$B$9</definedName>
    <definedName name="TRG_11">[10]Parametri!$B$17</definedName>
    <definedName name="TRG_12" localSheetId="2">[11]Parametri!$B$10</definedName>
    <definedName name="TRG_12" localSheetId="1">[11]Parametri!$B$10</definedName>
    <definedName name="TRG_12">[10]Parametri!$B$18</definedName>
    <definedName name="TRG_2">[10]Parametri!$B$8</definedName>
    <definedName name="TRG_3">[10]Parametri!$B$9</definedName>
    <definedName name="TRG_4">[10]Parametri!$B$10</definedName>
    <definedName name="TRG_5">[10]Parametri!$B$11</definedName>
    <definedName name="TRG_6">[10]Parametri!$B$12</definedName>
    <definedName name="TRG_7">[10]Parametri!$B$13</definedName>
    <definedName name="TRG_8">[10]Parametri!$B$14</definedName>
    <definedName name="TRG_9" localSheetId="2">[11]Parametri!$B$7</definedName>
    <definedName name="TRG_9" localSheetId="1">[11]Parametri!$B$7</definedName>
    <definedName name="TRG_9">[10]Parametri!$B$15</definedName>
    <definedName name="UNO" localSheetId="11">#REF!</definedName>
    <definedName name="UNO" localSheetId="3">#REF!</definedName>
    <definedName name="UNO" localSheetId="4">#REF!</definedName>
    <definedName name="UNO" localSheetId="9">#REF!</definedName>
    <definedName name="UNO" localSheetId="10">#REF!</definedName>
    <definedName name="UNO" localSheetId="7">#REF!</definedName>
    <definedName name="UNO" localSheetId="8">#REF!</definedName>
    <definedName name="UNO" localSheetId="5">#REF!</definedName>
    <definedName name="UNO" localSheetId="6">#REF!</definedName>
    <definedName name="UNO">#REF!</definedName>
    <definedName name="UNOB" localSheetId="11">#REF!</definedName>
    <definedName name="UNOB" localSheetId="3">#REF!</definedName>
    <definedName name="UNOB" localSheetId="4">#REF!</definedName>
    <definedName name="UNOB" localSheetId="9">#REF!</definedName>
    <definedName name="UNOB" localSheetId="10">#REF!</definedName>
    <definedName name="UNOB" localSheetId="7">#REF!</definedName>
    <definedName name="UNOB" localSheetId="8">#REF!</definedName>
    <definedName name="UNOB" localSheetId="5">#REF!</definedName>
    <definedName name="UNOB" localSheetId="6">#REF!</definedName>
    <definedName name="UNOB">#REF!</definedName>
    <definedName name="valuta" localSheetId="11">[2]Parametri!#REF!</definedName>
    <definedName name="valuta" localSheetId="3">[2]Parametri!#REF!</definedName>
    <definedName name="valuta" localSheetId="4">[2]Parametri!#REF!</definedName>
    <definedName name="valuta" localSheetId="9">[2]Parametri!#REF!</definedName>
    <definedName name="valuta" localSheetId="10">[2]Parametri!#REF!</definedName>
    <definedName name="valuta" localSheetId="7">[2]Parametri!#REF!</definedName>
    <definedName name="valuta" localSheetId="8">[2]Parametri!#REF!</definedName>
    <definedName name="valuta" localSheetId="5">[2]Parametri!#REF!</definedName>
    <definedName name="valuta" localSheetId="6">[2]Parametri!#REF!</definedName>
    <definedName name="valuta">[2]Parametri!#REF!</definedName>
    <definedName name="X" localSheetId="11">#REF!</definedName>
    <definedName name="X" localSheetId="3">#REF!</definedName>
    <definedName name="X" localSheetId="4">#REF!</definedName>
    <definedName name="X" localSheetId="9">#REF!</definedName>
    <definedName name="X" localSheetId="10">#REF!</definedName>
    <definedName name="X" localSheetId="7">#REF!</definedName>
    <definedName name="X" localSheetId="8">#REF!</definedName>
    <definedName name="X" localSheetId="5">#REF!</definedName>
    <definedName name="X" localSheetId="6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4" i="69" l="1"/>
  <c r="AC13" i="69"/>
  <c r="AC12" i="69"/>
  <c r="AC11" i="69"/>
  <c r="AC10" i="69"/>
  <c r="AC9" i="69"/>
  <c r="AC14" i="68"/>
  <c r="AC13" i="68"/>
  <c r="AC12" i="68"/>
  <c r="AC11" i="68"/>
  <c r="AC10" i="68"/>
  <c r="AC9" i="68"/>
  <c r="S203" i="67" l="1"/>
  <c r="S202" i="67"/>
  <c r="S201" i="67"/>
  <c r="S200" i="67"/>
  <c r="S199" i="67"/>
  <c r="S198" i="67"/>
  <c r="S197" i="67"/>
  <c r="S196" i="67"/>
  <c r="S224" i="27"/>
  <c r="S223" i="27"/>
  <c r="S222" i="27"/>
  <c r="S221" i="27"/>
  <c r="S220" i="27"/>
  <c r="S219" i="27"/>
</calcChain>
</file>

<file path=xl/sharedStrings.xml><?xml version="1.0" encoding="utf-8"?>
<sst xmlns="http://schemas.openxmlformats.org/spreadsheetml/2006/main" count="5874" uniqueCount="602">
  <si>
    <t>Orario Indicativo</t>
  </si>
  <si>
    <t>Giorni di 
Trasmissione</t>
  </si>
  <si>
    <t>•</t>
  </si>
  <si>
    <t>RAI 1</t>
  </si>
  <si>
    <t>RAI 2</t>
  </si>
  <si>
    <t>RAI 3</t>
  </si>
  <si>
    <t/>
  </si>
  <si>
    <t>R1 Linea Verde Domenica</t>
  </si>
  <si>
    <t>R1 Meridiana Domenica A</t>
  </si>
  <si>
    <t>R1 Meridiana Domenica B</t>
  </si>
  <si>
    <t>R1 Tg Meridiana</t>
  </si>
  <si>
    <t>R1 Primasera</t>
  </si>
  <si>
    <t xml:space="preserve">R1 Tg Sera Speciale </t>
  </si>
  <si>
    <t xml:space="preserve">R1 Access </t>
  </si>
  <si>
    <t>R1 Prime Time A</t>
  </si>
  <si>
    <t>R2 Tg Meridiana</t>
  </si>
  <si>
    <t>R2 Tg Motori A</t>
  </si>
  <si>
    <t>R2 Tg Motori B</t>
  </si>
  <si>
    <t>R2 Meridiana</t>
  </si>
  <si>
    <t>R2 Primasera Top</t>
  </si>
  <si>
    <t>R2 Tg Sera</t>
  </si>
  <si>
    <t>R2 Access</t>
  </si>
  <si>
    <t>R2 Seriale A</t>
  </si>
  <si>
    <t>R2 Seriale B</t>
  </si>
  <si>
    <t>R2 Domenica Sportiva</t>
  </si>
  <si>
    <t>R2 Sera</t>
  </si>
  <si>
    <t>R3 Tg Meridiana Reg</t>
  </si>
  <si>
    <t>R3 Tg Meridiana</t>
  </si>
  <si>
    <t>19:30</t>
  </si>
  <si>
    <t>R3 Primasera</t>
  </si>
  <si>
    <t>R3 Primasera Top</t>
  </si>
  <si>
    <t>R3 Un Posto Al Sole</t>
  </si>
  <si>
    <t>R3 Film</t>
  </si>
  <si>
    <t>R3 Prime Time</t>
  </si>
  <si>
    <t>R3 Seconda Sera</t>
  </si>
  <si>
    <t>Note</t>
  </si>
  <si>
    <t>R1 Meridiana Sabato A</t>
  </si>
  <si>
    <t>R1 Meridiana Sabato B</t>
  </si>
  <si>
    <t>Programma</t>
  </si>
  <si>
    <t>Tg2 Motori</t>
  </si>
  <si>
    <t>TGR</t>
  </si>
  <si>
    <t>TG3</t>
  </si>
  <si>
    <t>R3 Attualità</t>
  </si>
  <si>
    <t xml:space="preserve"> FICTION</t>
  </si>
  <si>
    <t xml:space="preserve"> INTR</t>
  </si>
  <si>
    <t xml:space="preserve"> SPORT</t>
  </si>
  <si>
    <t xml:space="preserve"> NEWS</t>
  </si>
  <si>
    <t xml:space="preserve"> ATTUALITA</t>
  </si>
  <si>
    <t xml:space="preserve"> CULTURA</t>
  </si>
  <si>
    <t xml:space="preserve"> SOSTENIBILITA'</t>
  </si>
  <si>
    <t xml:space="preserve"> MOBILITA'</t>
  </si>
  <si>
    <t xml:space="preserve"> ALIMENTAZIONE</t>
  </si>
  <si>
    <t>x</t>
  </si>
  <si>
    <t>Tg1</t>
  </si>
  <si>
    <t>Intrattenimento</t>
  </si>
  <si>
    <t>Tg2 Medicina 33/Tg2 Sì Viaggiare</t>
  </si>
  <si>
    <t>Film</t>
  </si>
  <si>
    <t>Programma Seconda Serata</t>
  </si>
  <si>
    <t>Programmazione seconda sera</t>
  </si>
  <si>
    <t>Progrrammazione prima sera</t>
  </si>
  <si>
    <t>Programmazione prima serata</t>
  </si>
  <si>
    <t>Rete</t>
  </si>
  <si>
    <t>Mezzo</t>
  </si>
  <si>
    <t>DOMENICA</t>
  </si>
  <si>
    <t>LUNEDI</t>
  </si>
  <si>
    <t>MARTEDI</t>
  </si>
  <si>
    <t>MERCOLEDI</t>
  </si>
  <si>
    <t>GIOVEDI</t>
  </si>
  <si>
    <t>VENERDI</t>
  </si>
  <si>
    <t>SABATO</t>
  </si>
  <si>
    <t>Content</t>
  </si>
  <si>
    <t>Rubriche di vendita</t>
  </si>
  <si>
    <t>Tariffe</t>
  </si>
  <si>
    <t>TV</t>
  </si>
  <si>
    <t>RAI4</t>
  </si>
  <si>
    <t>7.00-11.59</t>
  </si>
  <si>
    <t>12.00-14.59</t>
  </si>
  <si>
    <t>15.00-19.29</t>
  </si>
  <si>
    <t>19.30-20.59</t>
  </si>
  <si>
    <t>21.00-22.59</t>
  </si>
  <si>
    <t>23.00-24.29</t>
  </si>
  <si>
    <t>24.30-1.59</t>
  </si>
  <si>
    <t>7.00-8.59</t>
  </si>
  <si>
    <t>9.00-11.59</t>
  </si>
  <si>
    <t>23.00-24.59</t>
  </si>
  <si>
    <t>8.00-13.59</t>
  </si>
  <si>
    <t>14.00-18.59</t>
  </si>
  <si>
    <t>19.00-24.29</t>
  </si>
  <si>
    <t>RAI ITALIA</t>
  </si>
  <si>
    <t xml:space="preserve"> </t>
  </si>
  <si>
    <t>I punti ora sopra indicati sono da considerarsi indicativi e sono da intendersi esclusi i giorni di programmazione in cui sono previste le rubriche top, gli speciali e le rubriche connotate da uno specifico programma.</t>
  </si>
  <si>
    <t>I programmi di riferimento potranno subire variazioni per esigenze editoriali</t>
  </si>
  <si>
    <t>Per le Norme e Condizioni di vendita fare riferimento al sito: www.raipubblicita.it/legal/#normeecondizionidivendita</t>
  </si>
  <si>
    <t>Film/Serie</t>
  </si>
  <si>
    <t>Fiction/Iintrattenimento/Serie</t>
  </si>
  <si>
    <t>News/Approfondimenti</t>
  </si>
  <si>
    <t>Sport</t>
  </si>
  <si>
    <t>NOTE</t>
  </si>
  <si>
    <t>Qualsiasi scelta specifica di giorno/punto ora comporta un sovrapprezzo del 20%.</t>
  </si>
  <si>
    <t>R4 MODULO HQ PRIME TIME</t>
  </si>
  <si>
    <t>RM MODULO HQ PRIME TIME</t>
  </si>
  <si>
    <t>RP MODULO HQ PRIME TIME</t>
  </si>
  <si>
    <t>R4 Mattina</t>
  </si>
  <si>
    <t>R4 Meridiana</t>
  </si>
  <si>
    <t>R4 Pomeriggio</t>
  </si>
  <si>
    <t>R4 Access</t>
  </si>
  <si>
    <t>R4 Prime time</t>
  </si>
  <si>
    <t>R4 Second prime time</t>
  </si>
  <si>
    <t>R4 Early night</t>
  </si>
  <si>
    <t>RM Mattina</t>
  </si>
  <si>
    <t>RM Meridiana</t>
  </si>
  <si>
    <t>RM Pomeriggio</t>
  </si>
  <si>
    <t>RM Access</t>
  </si>
  <si>
    <t>RM Prime time</t>
  </si>
  <si>
    <t>RM Second prime time</t>
  </si>
  <si>
    <t>RM Early night</t>
  </si>
  <si>
    <t>RP Mattina</t>
  </si>
  <si>
    <t>RP Meridiana</t>
  </si>
  <si>
    <t>RP Pomeriggio</t>
  </si>
  <si>
    <t>RP Access</t>
  </si>
  <si>
    <t>RP Prime time</t>
  </si>
  <si>
    <t>RP Second prime time</t>
  </si>
  <si>
    <t>RP Early night</t>
  </si>
  <si>
    <t>RN Buongiorno news</t>
  </si>
  <si>
    <t xml:space="preserve">RN Mattina </t>
  </si>
  <si>
    <t>RN Meridiana</t>
  </si>
  <si>
    <t xml:space="preserve">RN Pomeriggio </t>
  </si>
  <si>
    <t>RN Access</t>
  </si>
  <si>
    <t>RN Prime time</t>
  </si>
  <si>
    <t>RN Second prime time</t>
  </si>
  <si>
    <t>RS Mattina</t>
  </si>
  <si>
    <t>RS Pomeriggio</t>
  </si>
  <si>
    <t>RS Sera</t>
  </si>
  <si>
    <t>RI2 Rai Italia 2 (ASIA/OCEANIA)</t>
  </si>
  <si>
    <t>RI3 Rai Italia 3 (AFRICA)</t>
  </si>
  <si>
    <t>RN Mattina</t>
  </si>
  <si>
    <t>RN Pomeriggio</t>
  </si>
  <si>
    <t>Passaggi</t>
  </si>
  <si>
    <t>RAI MOVIE</t>
  </si>
  <si>
    <t>RAI PREMIUM</t>
  </si>
  <si>
    <t>RAI NEWS</t>
  </si>
  <si>
    <t>RAI SPORT</t>
  </si>
  <si>
    <t>Composizione fissa</t>
  </si>
  <si>
    <t>R3 Access</t>
  </si>
  <si>
    <t>R4 Second Prime Time</t>
  </si>
  <si>
    <t>RM Second Prime Time</t>
  </si>
  <si>
    <t>RP Early Night</t>
  </si>
  <si>
    <t>RM Early Night</t>
  </si>
  <si>
    <t>RAI MOVIE Modulo HQ Prime time</t>
  </si>
  <si>
    <t>RAI PREMIUM Modulo HQ Prime time</t>
  </si>
  <si>
    <t>FLOOR AD STATICO</t>
  </si>
  <si>
    <t>FLOOR AD VIDEO</t>
  </si>
  <si>
    <t>DIGITAL</t>
  </si>
  <si>
    <t>NOTE TV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</si>
  <si>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</t>
    </r>
  </si>
  <si>
    <t>RADIO</t>
  </si>
  <si>
    <t>12:30/21:45</t>
  </si>
  <si>
    <t>GR1 - Ondaverde - Radio anch'io</t>
  </si>
  <si>
    <t>07:55/8:55</t>
  </si>
  <si>
    <t>13:25/13:55</t>
  </si>
  <si>
    <t>21:45/22:30</t>
  </si>
  <si>
    <t>Tg2 /Rubriche Tg2</t>
  </si>
  <si>
    <t>Per la riparametrazione vedi Calcolo costo a tempo; tabella riparametrale http://www.raipubblicita.it/listini/</t>
  </si>
  <si>
    <t>TABELLARE 30"</t>
  </si>
  <si>
    <t>RAI RADIO1</t>
  </si>
  <si>
    <t>X</t>
  </si>
  <si>
    <t>RAI RADIO2</t>
  </si>
  <si>
    <t>RAI RADIO3</t>
  </si>
  <si>
    <t>IN FACTORY (Formati fino a 90'' interno break)</t>
  </si>
  <si>
    <t>Gli In Factory vengono realizzati da Brand Integration e possono venire pianificati su tutti i break a palinsesto. La tariffa è quella del break scelto con opportuna riparametrazione di secondaggio. Qualora il formato venga realizzato da attori, il prezzo non includei i costi di realizzazione e conduzione. Gli In Factory vengono impaginati all'interno del break</t>
  </si>
  <si>
    <t>NOTE RADIO</t>
  </si>
  <si>
    <t>R3 Meridiana Sabato</t>
  </si>
  <si>
    <t>R3 Meridiana Domenica</t>
  </si>
  <si>
    <t>07:00-20:59</t>
  </si>
  <si>
    <t>R4 MODULO PRIME&amp;EVENING</t>
  </si>
  <si>
    <t>21.00-01:59</t>
  </si>
  <si>
    <t>RM MODULO PRIME&amp;EVENING</t>
  </si>
  <si>
    <t>RP MODULO PRIME&amp;EVENING</t>
  </si>
  <si>
    <t>08.00-24.29</t>
  </si>
  <si>
    <t>RAI</t>
  </si>
  <si>
    <t>MODULO MEN</t>
  </si>
  <si>
    <t>MODULO FREQUENCY</t>
  </si>
  <si>
    <t>Fiction/Iintrattenimento/Serie/Film</t>
  </si>
  <si>
    <t>07:00-01:59</t>
  </si>
  <si>
    <t>R4 Modulo Prime&amp;Evening</t>
  </si>
  <si>
    <t>R4 Prime Time</t>
  </si>
  <si>
    <t>RM Modulo Prime&amp;Evening</t>
  </si>
  <si>
    <t>RM Prime Time</t>
  </si>
  <si>
    <t>RP Modulo Prime&amp;Evening</t>
  </si>
  <si>
    <t>RP Prime Time</t>
  </si>
  <si>
    <t>RP Second Prime Time</t>
  </si>
  <si>
    <t>RN Prime Time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</si>
  <si>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MODULI</t>
    </r>
  </si>
  <si>
    <t>R4 Early Night</t>
  </si>
  <si>
    <t>RAI4+RAI PREMIUM</t>
  </si>
  <si>
    <t>RAI4+RAI MOVIE+RAI PREMIUM</t>
  </si>
  <si>
    <t>RAI5</t>
  </si>
  <si>
    <t>14:10-14:20</t>
  </si>
  <si>
    <t>MODULO WOMEN</t>
  </si>
  <si>
    <t>vedi foglio tv tabellare moduli multirete</t>
  </si>
  <si>
    <t>vedi foglio tv tabellare moduli</t>
  </si>
  <si>
    <t>RI1 Rai Italia 1 (NORD AMERICA)</t>
  </si>
  <si>
    <t>RI1 Rai Italia 4 (SUD AMERICA)</t>
  </si>
  <si>
    <t xml:space="preserve">07- 03 ora di New York </t>
  </si>
  <si>
    <t>09- 05 ora di Buenos Aires</t>
  </si>
  <si>
    <t xml:space="preserve">14-  22 ora di Johannesburg </t>
  </si>
  <si>
    <t>20- 16 ora di Pechino</t>
  </si>
  <si>
    <t>Seriale</t>
  </si>
  <si>
    <t>R4 MODULO DAY&amp;PRIME</t>
  </si>
  <si>
    <t>RM MODULO DAY&amp;PRIME</t>
  </si>
  <si>
    <t>RP MODULO DAY&amp;PRIME</t>
  </si>
  <si>
    <t>R4 Modulo Day&amp;Prime</t>
  </si>
  <si>
    <t>RM Modulo Day&amp;Prime</t>
  </si>
  <si>
    <t>RP Modulo Day&amp;Prime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</si>
  <si>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P/U MODULI</t>
    </r>
  </si>
  <si>
    <t>Programma prima serata</t>
  </si>
  <si>
    <t>Blob</t>
  </si>
  <si>
    <t>R4 Modulo HQ Prime time</t>
  </si>
  <si>
    <t>Tg1/Tg1+meteo</t>
  </si>
  <si>
    <t>Un posto al sole</t>
  </si>
  <si>
    <t>R2 Pomeriggio Sabato</t>
  </si>
  <si>
    <t>Meteo Tg2</t>
  </si>
  <si>
    <t xml:space="preserve">RN Buongiorno News </t>
  </si>
  <si>
    <t>vedi foglio tv tabellare moduli P/U</t>
  </si>
  <si>
    <t>vedi foglio tv tabellare moduli multirete P/U</t>
  </si>
  <si>
    <t>CINEMA</t>
  </si>
  <si>
    <t>PREMIUM SPOT</t>
  </si>
  <si>
    <t>R1 Clerici</t>
  </si>
  <si>
    <t>21:20/21:30</t>
  </si>
  <si>
    <t>R1 Domenica In A</t>
  </si>
  <si>
    <t>R1 Domenica In B</t>
  </si>
  <si>
    <t>Domenica In</t>
  </si>
  <si>
    <t>R1 Linea Verde Sabato</t>
  </si>
  <si>
    <t>Linea Verde Life</t>
  </si>
  <si>
    <t>R1 Mattina Dom A</t>
  </si>
  <si>
    <t>R1 Pomeriggio A</t>
  </si>
  <si>
    <t>R1 Pomeriggio B</t>
  </si>
  <si>
    <t>R1 Porta a porta</t>
  </si>
  <si>
    <t>Porta a Porta</t>
  </si>
  <si>
    <t>R1 Presera Domenica</t>
  </si>
  <si>
    <t>A ruota libera</t>
  </si>
  <si>
    <t>R2 Primo Pomeriggio</t>
  </si>
  <si>
    <t>R3 Access Chi l'ha visto</t>
  </si>
  <si>
    <t>Chi l'ha visto</t>
  </si>
  <si>
    <t>R3 Chi l'ha visto A</t>
  </si>
  <si>
    <t>R3 Chi l'ha visto B</t>
  </si>
  <si>
    <t>R3 Geo A</t>
  </si>
  <si>
    <t>R3 Geo B</t>
  </si>
  <si>
    <t>Geo&amp;Geo</t>
  </si>
  <si>
    <t>R3 Report</t>
  </si>
  <si>
    <t>Report</t>
  </si>
  <si>
    <t>R3 Tg Prima Mattina</t>
  </si>
  <si>
    <t>TGR Buongiorno Regione</t>
  </si>
  <si>
    <t>R2 Prime time A</t>
  </si>
  <si>
    <t>IND</t>
  </si>
  <si>
    <t>R.A.</t>
  </si>
  <si>
    <t>15-64 anni</t>
  </si>
  <si>
    <t>25-54 anni</t>
  </si>
  <si>
    <t>15-34 anni</t>
  </si>
  <si>
    <t>Stime</t>
  </si>
  <si>
    <t>UNIVERSI AUDITEL</t>
  </si>
  <si>
    <t>MODALITA' DI COSTRUZIONE DEI LISTINI</t>
  </si>
  <si>
    <t xml:space="preserve">Il processo di creazione dei listini con specifico riguardo alla TV ha inizio con l’invio da parte di Rai a Rai Pubblicità dei relativi palinsesti editoriali </t>
  </si>
  <si>
    <t xml:space="preserve">per i singoli periodi pre-concordati con Rai stessa, corredati dalla descrizione delle linee editoriali, dalla sinossi dei programmi e dai dettagli </t>
  </si>
  <si>
    <t>sui cast artistici.</t>
  </si>
  <si>
    <t xml:space="preserve">Rai Pubblicità, d’intesa con Rai, predispone il Palinsesto Pubblicitario, tenuto conto dei seguenti elementi: analisi dati storici, stime preliminari </t>
  </si>
  <si>
    <t>di audience, analisi del potenziale, analisi dati di pricing, informazioni sulla domanda di mercato e indicazioni di natura commerciale.</t>
  </si>
  <si>
    <t xml:space="preserve">Sulla base del palinsesto editoriale, Rai Pubblicità identifica anche i “Top Events” ovvero tutti quegli eventi ritenuti di particolare rilevanza sia </t>
  </si>
  <si>
    <t xml:space="preserve">commerciale sia editoriale e per questo oggetto di listini “ad hoc”.  </t>
  </si>
  <si>
    <t xml:space="preserve">Rai Pubblicità elabora le stime di ascolto. </t>
  </si>
  <si>
    <t xml:space="preserve">Una volta elaborate le stime, si provvede a formulare un listino con il dettaglio dei prezzi dei singoli spazi presenti nel palinsesto pubblicitario </t>
  </si>
  <si>
    <t xml:space="preserve">condiviso con Rai e rispettoso dei dettami legislativi, sulla base: </t>
  </si>
  <si>
    <t>-          dell’analisi storica del venduto;</t>
  </si>
  <si>
    <t xml:space="preserve">-          degli obiettivi di marginalità da raggiungere; </t>
  </si>
  <si>
    <t xml:space="preserve">-          dei benchmark di mercato e dell’analisi dell’offerta della concorrenza; </t>
  </si>
  <si>
    <t>-          della scelta di valorizzazione di prodotti premium quali i Top Events.</t>
  </si>
  <si>
    <t xml:space="preserve">I listini pubblicitari, una volta definiti, sono pubblicati sul sito internet di Rai Pubblicità e, contemporaneamente, vengono inviate in formato </t>
  </si>
  <si>
    <t>elettronico alle Software House tutte le informazioni e i successivi aggiornamenti ad utilizzo del mercato.</t>
  </si>
  <si>
    <t>Volumi d'investimento</t>
  </si>
  <si>
    <t>Qualità degli spazi richiesti dal cliente</t>
  </si>
  <si>
    <t>Periodo di pianificazione</t>
  </si>
  <si>
    <t>Durata degli spot/dimensione del formato</t>
  </si>
  <si>
    <t>Multicanalità</t>
  </si>
  <si>
    <t>Nel presente listino tutte le rubriche sono corredate da stime* di ascolto di Rai Pubblicità S.p.A.</t>
  </si>
  <si>
    <t>Sono state inserite le stime su 5 target (Individui, RA, Adulti 15-64, Adulti 25-54, Adulti 15-34) ritenuti rappresentativi dell'intera utenza televisiva.</t>
  </si>
  <si>
    <t>Oltre alle stime di ascolto viene messo a disposizione l'universo di riferimento di ciascun target per poter rendere possibile il calcolo del GRP.</t>
  </si>
  <si>
    <t>Il GRP è l'unità di misura che esprime in percentuale la quantità di ascoltatori facenti parte un determinato target rispetto alla totalità del target stesso.</t>
  </si>
  <si>
    <t>La formula di calcolo è la seguente:</t>
  </si>
  <si>
    <t>GRP ** = (audience target di riferimento/universo target di riferimento) x 100</t>
  </si>
  <si>
    <t>Il marketing di Rai Pubblicità è sempre disponibile a dare supporto e consulenza</t>
  </si>
  <si>
    <t>* Le stime indicate sono in statica ed a seguito del processo di probabilizzazione potrebbero subire lievi variazioni nei software di pianificazione</t>
  </si>
  <si>
    <t>** Gross Rating Point</t>
  </si>
  <si>
    <t>08:55/09:40</t>
  </si>
  <si>
    <t>16:40/17:00</t>
  </si>
  <si>
    <t>E' sempre mezzogiorno</t>
  </si>
  <si>
    <t>R1 Fiction</t>
  </si>
  <si>
    <t>22:05/22:35/23:00</t>
  </si>
  <si>
    <t>21:55/22:30</t>
  </si>
  <si>
    <t>R2 Domenica</t>
  </si>
  <si>
    <t>09:00-24:59</t>
  </si>
  <si>
    <t>RN MODULO WEEKLY NEWS</t>
  </si>
  <si>
    <t>RN MODULO TOP NEWS</t>
  </si>
  <si>
    <t>RN MODULO HQ BUONGIORNO</t>
  </si>
  <si>
    <t>7.00-19.29</t>
  </si>
  <si>
    <t xml:space="preserve">** il numero di passaggi indicato riguarda la disponibilità totale di fascia comprensiva quindi sia degli spazi venduti a modulo che in libera </t>
  </si>
  <si>
    <t>RN Modulo HQ Buongiorno</t>
  </si>
  <si>
    <t>RN Modulo Weekly News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</si>
  <si>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MODULI P/U</t>
    </r>
  </si>
  <si>
    <t>R1 Tg Sera</t>
  </si>
  <si>
    <t>R1 Tg Sera Top</t>
  </si>
  <si>
    <t>Moduli Verticali Rai@Msn</t>
  </si>
  <si>
    <t>Moduli Verticali Rai@YouTube</t>
  </si>
  <si>
    <t>Modulo Rai@Msn ROS</t>
  </si>
  <si>
    <t>Modulo Rai@Youtube ROS</t>
  </si>
  <si>
    <t xml:space="preserve">Modulo RON </t>
  </si>
  <si>
    <t>RS Modulo Super Assist</t>
  </si>
  <si>
    <t>TAB 30" - TARIFFA BASE vedi foglio promozioni</t>
  </si>
  <si>
    <t>TAB 30"P/U - TARIFFA BASE vedi foglio promozioni</t>
  </si>
  <si>
    <t>TAB 30" -TARIFFA BASE vedi foglio promozioni</t>
  </si>
  <si>
    <t>TAB 30"P/U -TARIFFA BASE vedi foglio promozioni</t>
  </si>
  <si>
    <t>I listini pubblicati sono soggetti a negoziazione tenendo conto di molteplici elementi tra i quali:</t>
  </si>
  <si>
    <t>Qualora all’interno di un messaggio pubblicitario vengano citati prodotti o servizi appartenenti a classi di prodotto differenti, alla tariffa di listino, calcolata sul totale della durata del messaggio pubblicitario, verrà applicato un supplemento del 20%</t>
  </si>
  <si>
    <t>RS MODULO SUPER ASSIST</t>
  </si>
  <si>
    <t>RAI4+RAI MOVIE+RAI NEWS+RAI SPORT</t>
  </si>
  <si>
    <t>NOTE AL LISTINO:</t>
  </si>
  <si>
    <t>1a tariffa base</t>
  </si>
  <si>
    <t>Salvo diversa indicazione, le promozioni non si applicano alle rubriche legate agli eventi, compresi quelli sportivi, per cui viene editato un listino dedicato.</t>
  </si>
  <si>
    <t>TARIFFE BASE</t>
  </si>
  <si>
    <t>TAB 30" P/U - TARIFFA BASE vedi foglio promozioni</t>
  </si>
  <si>
    <t>MODULI SETTIMANALI MULTIRETE</t>
  </si>
  <si>
    <t>MODULI SETTIMANALI MONORETE</t>
  </si>
  <si>
    <t>R1 Fiction Top Acc</t>
  </si>
  <si>
    <t>12:20/12:45</t>
  </si>
  <si>
    <t>15:50/16:30/16:55/17:10</t>
  </si>
  <si>
    <t>R1 Fiction DT</t>
  </si>
  <si>
    <t>Il paradiso delle signore</t>
  </si>
  <si>
    <t>R1 Fiction Top</t>
  </si>
  <si>
    <t>R1 Intrattenimento A</t>
  </si>
  <si>
    <t>R1 Intrattenimento B</t>
  </si>
  <si>
    <t>Uno mattina in famiglia/Paesi che vai</t>
  </si>
  <si>
    <t>R1 Mattina Sab A</t>
  </si>
  <si>
    <t>R1 Meraviglie A</t>
  </si>
  <si>
    <t>Meraviglie-La penisola dei tesori</t>
  </si>
  <si>
    <t>R1 Meraviglie B</t>
  </si>
  <si>
    <t>Linea verde life</t>
  </si>
  <si>
    <t>Italia sì</t>
  </si>
  <si>
    <t>R1 Primo Pomeriggio A</t>
  </si>
  <si>
    <t>Oggi è un altro giorno</t>
  </si>
  <si>
    <t>R2 90' minuto</t>
  </si>
  <si>
    <t>18:45/19:20</t>
  </si>
  <si>
    <t>90' minuto</t>
  </si>
  <si>
    <t>La Domenica sportiva</t>
  </si>
  <si>
    <t>R2 Dribbling</t>
  </si>
  <si>
    <t>Dribbling</t>
  </si>
  <si>
    <t>R2 The Good Doctor</t>
  </si>
  <si>
    <t>The Good Doctor</t>
  </si>
  <si>
    <t>R2 Meridiana We</t>
  </si>
  <si>
    <t>R2 Meridiana Sab</t>
  </si>
  <si>
    <t>R2 Primasera A</t>
  </si>
  <si>
    <t>R2 Primasera B</t>
  </si>
  <si>
    <t>R2 Primo Pom Sab A</t>
  </si>
  <si>
    <t>R2 Primo Pom Sab B</t>
  </si>
  <si>
    <t>Il Provinciale</t>
  </si>
  <si>
    <t>Ore 14</t>
  </si>
  <si>
    <t>R2 Quelli che PT A</t>
  </si>
  <si>
    <t>Quelli che…</t>
  </si>
  <si>
    <t>R2 Quelli che PT B</t>
  </si>
  <si>
    <t>21:25-21:45/21:45-22:25/22:20-22:45</t>
  </si>
  <si>
    <t>R3 Che tempo che fa Access</t>
  </si>
  <si>
    <t>Che tempo che fa</t>
  </si>
  <si>
    <t>R3 Che tempo che fa A</t>
  </si>
  <si>
    <t>R3 Che tempo che fa B</t>
  </si>
  <si>
    <t>21:30/22:30</t>
  </si>
  <si>
    <t>R3 Kilimangiaro</t>
  </si>
  <si>
    <t>Kilimangiaro</t>
  </si>
  <si>
    <t>15:00/15:10</t>
  </si>
  <si>
    <t>R3 Primasera Fazio</t>
  </si>
  <si>
    <t>R3 Primasera Sab</t>
  </si>
  <si>
    <t>Le parole della settimana</t>
  </si>
  <si>
    <t>22:10/22:45</t>
  </si>
  <si>
    <t>RN Buongiorno News</t>
  </si>
  <si>
    <t>R3 Access Le parole della settimna</t>
  </si>
  <si>
    <t>R1 Tg Prima Mattina</t>
  </si>
  <si>
    <t>R1 Mattina</t>
  </si>
  <si>
    <t>R1 Seconda Sera A</t>
  </si>
  <si>
    <t>R3 Tg Sera</t>
  </si>
  <si>
    <t>R3 Tg Sera Regioni</t>
  </si>
  <si>
    <t>R3 TG Seconda Sera</t>
  </si>
  <si>
    <t>R1 Sera</t>
  </si>
  <si>
    <t>GR1 Sport - Rubriche sportive - Partite</t>
  </si>
  <si>
    <t>Radio 2 social club - Non e' un paese…</t>
  </si>
  <si>
    <t>La versione delle due - Numeri uni</t>
  </si>
  <si>
    <t>CONNECTED TV</t>
  </si>
  <si>
    <t>CTV</t>
  </si>
  <si>
    <t>Modulo FICTION &amp; MOVIE DIGITAL</t>
  </si>
  <si>
    <t>Modulo INTRATTENIMENTO DIGITAL</t>
  </si>
  <si>
    <t>Modulo SPORT DIGITAL</t>
  </si>
  <si>
    <t>Modulo INFORMAZIONE DIGITAL</t>
  </si>
  <si>
    <t>Modulo CULTURA DIGITAL</t>
  </si>
  <si>
    <t>Modulo TARGET MASCHILE DIGITAL</t>
  </si>
  <si>
    <t>Modulo TARGET FEMMINILE DIGITAL</t>
  </si>
  <si>
    <t>Modulo TARGET FAMILY DIGITAL</t>
  </si>
  <si>
    <t>Moduli Verticali RAI DIGITAL</t>
  </si>
  <si>
    <t>Modulo Rai ROS DIGITAL</t>
  </si>
  <si>
    <t>Modulo FICTION &amp; MOVIE CTV ONLY</t>
  </si>
  <si>
    <t>Modulo INTRATTENIMENTO CTV ONLY</t>
  </si>
  <si>
    <t>Modulo TARGET MASCHILE CTV ONLY</t>
  </si>
  <si>
    <t>Modulo TARGET FEMMINILE CTV ONLY</t>
  </si>
  <si>
    <t>Modulo TARGET FAMILY CTV ONLY</t>
  </si>
  <si>
    <t>Modulo Rai ROS CTV ONLY</t>
  </si>
  <si>
    <t>Moduli Verticali RaiPlay CTV ONLY</t>
  </si>
  <si>
    <t>CPM A LISTINO base 30''</t>
  </si>
  <si>
    <t>R1 Linea Bianca</t>
  </si>
  <si>
    <t>Linea Bianca</t>
  </si>
  <si>
    <t>15:20/15:45</t>
  </si>
  <si>
    <t>Linea Verde</t>
  </si>
  <si>
    <t>Dedicato</t>
  </si>
  <si>
    <t>L'eredità</t>
  </si>
  <si>
    <t>R2 Intrattenim Comico</t>
  </si>
  <si>
    <t>Enrico Brignano Show</t>
  </si>
  <si>
    <t>Citofonare Rai 2</t>
  </si>
  <si>
    <t>Tv movie</t>
  </si>
  <si>
    <t>Stop and go/Tv movie/Seriale</t>
  </si>
  <si>
    <t>Cartabianca</t>
  </si>
  <si>
    <t>21:45-22:05/22:30</t>
  </si>
  <si>
    <t>21:45/22:05/22:35</t>
  </si>
  <si>
    <t>R1 Pomeriggio Sabato</t>
  </si>
  <si>
    <t>21:25/22:30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</si>
  <si>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P/U</t>
    </r>
  </si>
  <si>
    <t xml:space="preserve">RN Modulo Top News </t>
  </si>
  <si>
    <t>RN Modulo Top News</t>
  </si>
  <si>
    <t xml:space="preserve">+/-5% franchigia a consuntivo sugli spettatori; +20% per posizioni di rigore </t>
  </si>
  <si>
    <t>PROMOZIONI TARIFFARIE DA APPLICARE AL LISTINO GENNAIO 2022 (dal 9/01 al 29/01)</t>
  </si>
  <si>
    <t>OFFERTA CROSSMEDIALE CONTENT - GENNAIO 2022 (dal 9/01 al 29/01)</t>
  </si>
  <si>
    <t>9/01-29/01</t>
  </si>
  <si>
    <t>OFFERTA CROSSMEDIALE CONTENT -GENNAIO 2022 (dal 9/01 al 29/01)</t>
  </si>
  <si>
    <t>20:40/21:20/21:30</t>
  </si>
  <si>
    <t>I soliti Ignoti/Film/Il giro del mondo in 80 giorni/Meraviglie-la penisola dei tesori/Tali e quali/The Voice Senior/Ulisse</t>
  </si>
  <si>
    <t>Nero a metà</t>
  </si>
  <si>
    <t>Il giro del mondo in 80 giorni</t>
  </si>
  <si>
    <t>Tali e quali/The Voice Senior/Serata evento Il Volo</t>
  </si>
  <si>
    <t>21:30/22:25/22:50</t>
  </si>
  <si>
    <t>08:35/9:25/10:55</t>
  </si>
  <si>
    <t>Uno Mattina/Uno mattina in famiglia/Tg1 Flash/Storie italiane</t>
  </si>
  <si>
    <t>Tg1/Uno mattina in famiglia</t>
  </si>
  <si>
    <t>La vita in diretta/Tg1+meteo</t>
  </si>
  <si>
    <t>La vita in diretta</t>
  </si>
  <si>
    <t>Film PT</t>
  </si>
  <si>
    <t>24:00-24:15</t>
  </si>
  <si>
    <t>Tg1/Oggi è un altro giorno</t>
  </si>
  <si>
    <t>I soliti ignoti</t>
  </si>
  <si>
    <t>20:55-21:00</t>
  </si>
  <si>
    <t>22:35/23:05</t>
  </si>
  <si>
    <t>18:25/19:20</t>
  </si>
  <si>
    <t>R2 Mattina</t>
  </si>
  <si>
    <t>09:30-10:15/10:50-11:10/11:20</t>
  </si>
  <si>
    <t>Seriale/Meteo Tg2/Rubriche Tg2/Tg sport giorno/I fatti vostri/Citofonare Rai2</t>
  </si>
  <si>
    <t>fino al 16/1</t>
  </si>
  <si>
    <t>R2 Mezzogiorno A</t>
  </si>
  <si>
    <t>R2 Mezzogiorno B</t>
  </si>
  <si>
    <t>11:50-11:55</t>
  </si>
  <si>
    <t>I fatti vostri/Tv movie/Citofonare Rai2</t>
  </si>
  <si>
    <t>I fatti vostri</t>
  </si>
  <si>
    <t>19:55-20:05</t>
  </si>
  <si>
    <t>24:00-24:05</t>
  </si>
  <si>
    <t>23:05-23:10</t>
  </si>
  <si>
    <t>12:55/13:20</t>
  </si>
  <si>
    <t>17:25/17:55</t>
  </si>
  <si>
    <t>In 1/2 ora</t>
  </si>
  <si>
    <t>Tv talk</t>
  </si>
  <si>
    <t>R3 Mezzogiorno</t>
  </si>
  <si>
    <t>12:00/12:45-12:55/13:25-13:30</t>
  </si>
  <si>
    <t>TG3/TG3 L.I.S./TGR Rubriche/Quante storie/Il posto giusto/(Le Storie di) Passato e Presente</t>
  </si>
  <si>
    <t>R3 Morning News</t>
  </si>
  <si>
    <t>Tgr Buongiorno Italia</t>
  </si>
  <si>
    <t>R3 Pomeriggio</t>
  </si>
  <si>
    <t>15:20-15:25/16:35</t>
  </si>
  <si>
    <t>Maestri/Geo</t>
  </si>
  <si>
    <t>R3 Pomeriggio Domenica</t>
  </si>
  <si>
    <t>15:20/16:30</t>
  </si>
  <si>
    <t>In 1/2h/Rebus</t>
  </si>
  <si>
    <t>Che succ3de?</t>
  </si>
  <si>
    <t>23:10-24:25</t>
  </si>
  <si>
    <t>TgR</t>
  </si>
  <si>
    <t>R1 Doc Access</t>
  </si>
  <si>
    <t>Doc nelle tue mani</t>
  </si>
  <si>
    <t>R1 Doc A</t>
  </si>
  <si>
    <t>fino al 18/1</t>
  </si>
  <si>
    <t xml:space="preserve">R1 Primo Pom Sabato </t>
  </si>
  <si>
    <t>14:20/14:45</t>
  </si>
  <si>
    <t>14:30/15:05</t>
  </si>
  <si>
    <t>R1 Sabato A</t>
  </si>
  <si>
    <t>R1 Ulisse A</t>
  </si>
  <si>
    <t>R1 Ulisse B</t>
  </si>
  <si>
    <t>Ulisse</t>
  </si>
  <si>
    <t>il 25/1</t>
  </si>
  <si>
    <t>Seriale/Tv Movie/Documentario</t>
  </si>
  <si>
    <t>14:00/14:25/15:45/16:15/16:40/17:20/17:45</t>
  </si>
  <si>
    <t>R2 Pomeriggio A</t>
  </si>
  <si>
    <t>Ore 14/Detto fatto/Seriale</t>
  </si>
  <si>
    <t>15:05/15:35/16:20/16:50/17:20</t>
  </si>
  <si>
    <t>R2 Pomeriggio B</t>
  </si>
  <si>
    <t>15:05/15:35/16:15/16:40/17:10/17:40</t>
  </si>
  <si>
    <t>21:45/22:25/22:45-23:05</t>
  </si>
  <si>
    <t>Film/Bar Stella</t>
  </si>
  <si>
    <t>14:00/14:30</t>
  </si>
  <si>
    <t>21:55/22:25/23:00</t>
  </si>
  <si>
    <t>R3 Mattina</t>
  </si>
  <si>
    <t>Agorà/Agorà weekend/Mi manda Raitre/Tgr Officina Italia/Tgr Europa</t>
  </si>
  <si>
    <t>08:00/09:00/09:45/11:20-11:25</t>
  </si>
  <si>
    <t>R3 Pomeriggio Sabato</t>
  </si>
  <si>
    <t>16:05/16:30</t>
  </si>
  <si>
    <t>Tv talk/Frontiere</t>
  </si>
  <si>
    <t>CPM - GENNAIO</t>
  </si>
  <si>
    <r>
      <t xml:space="preserve">SPOT VIDEO </t>
    </r>
    <r>
      <rPr>
        <b/>
        <sz val="9"/>
        <rFont val="Arial"/>
        <family val="2"/>
      </rPr>
      <t>DIGITAL</t>
    </r>
    <r>
      <rPr>
        <sz val="9"/>
        <rFont val="Arial"/>
        <family val="2"/>
      </rPr>
      <t xml:space="preserve">
pre-mid-post roll
skip dal 16''</t>
    </r>
  </si>
  <si>
    <r>
      <t xml:space="preserve">SPOT VIDEO </t>
    </r>
    <r>
      <rPr>
        <b/>
        <sz val="9"/>
        <rFont val="Arial"/>
        <family val="2"/>
      </rPr>
      <t>CONNECTED tV</t>
    </r>
    <r>
      <rPr>
        <sz val="9"/>
        <rFont val="Arial"/>
        <family val="2"/>
      </rPr>
      <t xml:space="preserve">
pre-mid-post roll
skip dal 16''</t>
    </r>
  </si>
  <si>
    <r>
      <t>N°di passaggi</t>
    </r>
    <r>
      <rPr>
        <b/>
        <vertAlign val="superscript"/>
        <sz val="12"/>
        <rFont val="Arial"/>
        <family val="2"/>
      </rPr>
      <t>(**)</t>
    </r>
  </si>
  <si>
    <t>dal 9 gennaio al 29 gennaio</t>
  </si>
  <si>
    <r>
      <t xml:space="preserve">Alla </t>
    </r>
    <r>
      <rPr>
        <b/>
        <sz val="14"/>
        <rFont val="Arial"/>
        <family val="2"/>
      </rPr>
      <t>1° tariffa di base</t>
    </r>
    <r>
      <rPr>
        <sz val="14"/>
        <rFont val="Arial"/>
        <family val="2"/>
      </rPr>
      <t xml:space="preserve"> (dal 9/1 al 29/1) devono essere applicate le seguenti promozioni</t>
    </r>
  </si>
  <si>
    <r>
      <rPr>
        <b/>
        <sz val="14"/>
        <rFont val="Arial"/>
        <family val="2"/>
      </rPr>
      <t>1/3</t>
    </r>
    <r>
      <rPr>
        <sz val="14"/>
        <rFont val="Arial"/>
        <family val="2"/>
      </rPr>
      <t xml:space="preserve"> dal 9 al 15 gennaio </t>
    </r>
    <r>
      <rPr>
        <b/>
        <sz val="14"/>
        <rFont val="Arial"/>
        <family val="2"/>
      </rPr>
      <t>-5%</t>
    </r>
  </si>
  <si>
    <t>All'interno del listino viene pubblicata una tariffa di base alle quali devono essere applicate le "Promozioni di periodo" sottoindicate:</t>
  </si>
  <si>
    <t>SEGUI FILM/TARGET</t>
  </si>
  <si>
    <t>TOP SPOT</t>
  </si>
  <si>
    <t>Drive 1</t>
  </si>
  <si>
    <t>6:25/10:30 - 17:25/20:40</t>
  </si>
  <si>
    <t>Sport 1</t>
  </si>
  <si>
    <t>Info 1</t>
  </si>
  <si>
    <t>GR1 - Ondaverde - Un giorno da pecora</t>
  </si>
  <si>
    <t>11:55/00:50 e 5:50</t>
  </si>
  <si>
    <t>Night 1</t>
  </si>
  <si>
    <t>Gr1</t>
  </si>
  <si>
    <t>24:00-6:00</t>
  </si>
  <si>
    <t>Drive 2</t>
  </si>
  <si>
    <t>Caterpillar am - Ruggito - Caterpillar</t>
  </si>
  <si>
    <t>6:25/10:30 - 17:10/20:25</t>
  </si>
  <si>
    <t>Smile 2</t>
  </si>
  <si>
    <t>10:55/12:55</t>
  </si>
  <si>
    <t>Sound 2</t>
  </si>
  <si>
    <t>13:10/22:25</t>
  </si>
  <si>
    <t>Night 2</t>
  </si>
  <si>
    <t>I lunatici</t>
  </si>
  <si>
    <t>Cultura 3</t>
  </si>
  <si>
    <t>Prima pagina - Gr3 - Fahrenheit - Hollywood party - R3 Suite</t>
  </si>
  <si>
    <t>7:15/20:00</t>
  </si>
  <si>
    <t>RAI ISORADIO</t>
  </si>
  <si>
    <t>Drive Iso</t>
  </si>
  <si>
    <t>Viabilità, musica e intrattenimento</t>
  </si>
  <si>
    <t>6:20/23:40</t>
  </si>
  <si>
    <t>9/1/2022-29/1/2022</t>
  </si>
  <si>
    <t>Le Tariffe indicate sono da considerarsi valide fino al 02/04/2022</t>
  </si>
  <si>
    <t>NB: tutte le rubriche di Rai Radio 2 saranno sospese nella settimana dal 30 gennaio al 5 febbraio 2022</t>
  </si>
  <si>
    <t>RADIO ITALIA</t>
  </si>
  <si>
    <t>Drive Radio Italia top</t>
  </si>
  <si>
    <t xml:space="preserve">2 spot totali in break top, uno per fascia </t>
  </si>
  <si>
    <t>Paoletta - Fiorella - Daniela &amp; Emiliano</t>
  </si>
  <si>
    <t>7:00/11:00 - 17:00/21:00</t>
  </si>
  <si>
    <t>Musica Radio Italia Top</t>
  </si>
  <si>
    <t>Volanti - Mauro &amp; Manola - Marina &amp; Marco</t>
  </si>
  <si>
    <t>11:00/17:00 - 21:00/24:00</t>
  </si>
  <si>
    <t>Drive Radio Italia</t>
  </si>
  <si>
    <t xml:space="preserve">2 spot totali in break standard, uno per fascia </t>
  </si>
  <si>
    <t>Musica Radio Italia</t>
  </si>
  <si>
    <t>Full Time 24 Radio Italia</t>
  </si>
  <si>
    <t>56 spot complessivi in break standard</t>
  </si>
  <si>
    <t>Paoletta - Fiorella - Volanti - Daniela &amp; Emiliano</t>
  </si>
  <si>
    <t xml:space="preserve"> 24 ore</t>
  </si>
  <si>
    <t>Full Time Radio Italia</t>
  </si>
  <si>
    <t>42 spot complessivi in break standard</t>
  </si>
  <si>
    <t>6:00/24:00</t>
  </si>
  <si>
    <t>IN FACTORY (Formati fino a 90'' interno break standard)</t>
  </si>
  <si>
    <t>NB: tutte le rubriche di Radio Italia saranno sospese nella settimana dal 30 gennaio al 12 febbraio 2022</t>
  </si>
  <si>
    <t>R1-R2-R3-RIT</t>
  </si>
  <si>
    <t>Area RA</t>
  </si>
  <si>
    <t>63 spot tot (7 drive1-7 drive2-7 cultura3-42 full time rit)</t>
  </si>
  <si>
    <t>R2-RIT</t>
  </si>
  <si>
    <t>Area RA 25-54</t>
  </si>
  <si>
    <t>56 spot tot (9 drive2-5 smile2-42 full time rit)</t>
  </si>
  <si>
    <t>Area Donne</t>
  </si>
  <si>
    <t>63 spot tot (12 drive2-5 smile2-4 sound2-42 full time rit)</t>
  </si>
  <si>
    <t>Area Donne 25-54</t>
  </si>
  <si>
    <t>56 spot tot (2 drive2-5 smile2-7 sound2-42 full time rit)</t>
  </si>
  <si>
    <t>R1-R2-R3-ISO-RIT</t>
  </si>
  <si>
    <t>Area Adulti</t>
  </si>
  <si>
    <t>63 spot tot (3 dr1-3 info1-5 dr2-5 cult3-5 drive iso-42 full time rit)</t>
  </si>
  <si>
    <t>R1-R2-ISO-RIT</t>
  </si>
  <si>
    <t>Area Adulti 25-54</t>
  </si>
  <si>
    <t>56 spot tot (6 sport1-4 sound2-4 drive iso-42 full time rit)</t>
  </si>
  <si>
    <t>9/1-29/1</t>
  </si>
  <si>
    <t>NB: tutte le aree saranno sospese nella settimana dal 30 gennaio al 12 febbraio 2022</t>
  </si>
  <si>
    <t>OFFERTA CROSSMEDIALE CONTENT - INVERNO 2022 (dal 9/1 al 29/1)</t>
  </si>
  <si>
    <t>A eccezione delle Aree tutte le offerte commerciali di Radio Italia hanno decorrenza dal 1°gennaio 2022</t>
  </si>
  <si>
    <t>QUOTE VALORE  LISTINO GENNAIO 2022 (dal 9/01 al 29/01)</t>
  </si>
  <si>
    <t>CANALI GENERALISTI</t>
  </si>
  <si>
    <t>CANALI SPECIALIZZATI</t>
  </si>
  <si>
    <t xml:space="preserve">La quote non comprendono </t>
  </si>
  <si>
    <t xml:space="preserve">. Eventi Top e Eventi Sportivi </t>
  </si>
  <si>
    <t>. Telepromozioni, Product Placement, Branded Content</t>
  </si>
  <si>
    <t>CPM - FEBBRAIO / MARZO</t>
  </si>
  <si>
    <t>PRE-ROLL SKIPPABLE</t>
  </si>
  <si>
    <t>PRE-ROLL UN-SKIPPABLE MAX 20 ''</t>
  </si>
  <si>
    <t>BUMPER 6''</t>
  </si>
  <si>
    <r>
      <t xml:space="preserve">SPOT VIDEO </t>
    </r>
    <r>
      <rPr>
        <b/>
        <sz val="9"/>
        <rFont val="Arial"/>
        <family val="2"/>
      </rPr>
      <t>CONNECTED tV</t>
    </r>
    <r>
      <rPr>
        <sz val="9"/>
        <rFont val="Arial"/>
        <family val="2"/>
      </rPr>
      <t xml:space="preserve">
pre-mid-post roll
no skip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</si>
</sst>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&quot;L.&quot;\ #,##0;[Red]\-&quot;L.&quot;\ #,##0"/>
    <numFmt numFmtId="165" formatCode="General_)"/>
    <numFmt numFmtId="166" formatCode="_-[$€-2]\ * #,##0.00_-;\-[$€-2]\ * #,##0.00_-;_-[$€-2]\ * &quot;-&quot;??_-"/>
    <numFmt numFmtId="167" formatCode="_-[$€]\ * #,##0.00_-;\-[$€]\ * #,##0.00_-;_-[$€]\ * &quot;-&quot;??_-;_-@_-"/>
    <numFmt numFmtId="168" formatCode="h:mm;@"/>
  </numFmts>
  <fonts count="10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name val="Arial"/>
      <family val="2"/>
    </font>
    <font>
      <strike/>
      <sz val="10"/>
      <name val="Arial"/>
      <family val="2"/>
    </font>
    <font>
      <strike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Helv"/>
      <charset val="204"/>
    </font>
    <font>
      <b/>
      <sz val="18"/>
      <color indexed="62"/>
      <name val="Cambria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24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trike/>
      <sz val="14"/>
      <name val="Arial"/>
      <family val="2"/>
    </font>
    <font>
      <strike/>
      <sz val="11"/>
      <color theme="1"/>
      <name val="Arial"/>
      <family val="2"/>
    </font>
    <font>
      <b/>
      <strike/>
      <sz val="11"/>
      <name val="Arial"/>
      <family val="2"/>
    </font>
    <font>
      <strike/>
      <sz val="9"/>
      <name val="Arial"/>
      <family val="2"/>
    </font>
    <font>
      <b/>
      <strike/>
      <sz val="12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8"/>
      <name val="Arial"/>
      <family val="2"/>
    </font>
    <font>
      <strike/>
      <sz val="12"/>
      <color rgb="FFFF0000"/>
      <name val="Arial"/>
      <family val="2"/>
    </font>
    <font>
      <strike/>
      <sz val="11"/>
      <color rgb="FFFF0000"/>
      <name val="Arial"/>
      <family val="2"/>
    </font>
    <font>
      <sz val="14"/>
      <color rgb="FFFF0000"/>
      <name val="Arial"/>
      <family val="2"/>
    </font>
    <font>
      <sz val="4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1"/>
      <name val="Futura Bk BT"/>
      <family val="2"/>
    </font>
    <font>
      <strike/>
      <sz val="14"/>
      <color rgb="FFFF0000"/>
      <name val="Arial"/>
      <family val="2"/>
    </font>
    <font>
      <b/>
      <strike/>
      <sz val="12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name val="Arial"/>
      <family val="2"/>
    </font>
    <font>
      <strike/>
      <sz val="12"/>
      <name val="Arial"/>
      <family val="2"/>
    </font>
    <font>
      <b/>
      <strike/>
      <sz val="14"/>
      <name val="Arial"/>
      <family val="2"/>
    </font>
    <font>
      <b/>
      <sz val="26"/>
      <color theme="1"/>
      <name val="Arial"/>
      <family val="2"/>
    </font>
    <font>
      <b/>
      <sz val="22"/>
      <name val="Arial"/>
      <family val="2"/>
    </font>
    <font>
      <b/>
      <strike/>
      <sz val="12"/>
      <color theme="1"/>
      <name val="Arial"/>
      <family val="2"/>
    </font>
    <font>
      <strike/>
      <sz val="10"/>
      <color theme="1"/>
      <name val="Arial"/>
      <family val="2"/>
    </font>
    <font>
      <strike/>
      <sz val="12"/>
      <color rgb="FF0070C0"/>
      <name val="Arial"/>
      <family val="2"/>
    </font>
    <font>
      <strike/>
      <sz val="10"/>
      <color rgb="FF0070C0"/>
      <name val="Arial"/>
      <family val="2"/>
    </font>
    <font>
      <strike/>
      <sz val="11"/>
      <color rgb="FF0070C0"/>
      <name val="Arial"/>
      <family val="2"/>
    </font>
    <font>
      <b/>
      <strike/>
      <sz val="12"/>
      <color rgb="FF0070C0"/>
      <name val="Arial"/>
      <family val="2"/>
    </font>
    <font>
      <strike/>
      <sz val="14"/>
      <color rgb="FF0070C0"/>
      <name val="Arial"/>
      <family val="2"/>
    </font>
    <font>
      <b/>
      <strike/>
      <sz val="10"/>
      <name val="Arial"/>
      <family val="2"/>
    </font>
    <font>
      <strike/>
      <sz val="8"/>
      <name val="Arial"/>
      <family val="2"/>
    </font>
    <font>
      <b/>
      <sz val="20"/>
      <color theme="1"/>
      <name val="Arial"/>
      <family val="2"/>
    </font>
    <font>
      <b/>
      <strike/>
      <sz val="16"/>
      <name val="Arial"/>
      <family val="2"/>
    </font>
    <font>
      <strike/>
      <sz val="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b/>
      <sz val="12"/>
      <color rgb="FF0070C0"/>
      <name val="Arial"/>
      <family val="2"/>
    </font>
    <font>
      <sz val="14"/>
      <color rgb="FF0070C0"/>
      <name val="Arial"/>
      <family val="2"/>
    </font>
    <font>
      <sz val="12"/>
      <color rgb="FF0070C0"/>
      <name val="Arial"/>
      <family val="2"/>
    </font>
    <font>
      <sz val="10"/>
      <color rgb="FFFF0000"/>
      <name val="Arial"/>
      <family val="2"/>
    </font>
    <font>
      <b/>
      <sz val="14"/>
      <color indexed="10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trike/>
      <sz val="11"/>
      <color rgb="FFFF0000"/>
      <name val="Arial"/>
      <family val="2"/>
    </font>
    <font>
      <strike/>
      <sz val="9"/>
      <color rgb="FFFF000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trike/>
      <sz val="2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39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3" borderId="0" applyNumberFormat="0" applyBorder="0" applyAlignment="0" applyProtection="0"/>
    <xf numFmtId="0" fontId="7" fillId="20" borderId="1" applyNumberFormat="0" applyAlignment="0" applyProtection="0"/>
    <xf numFmtId="0" fontId="9" fillId="21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" applyNumberFormat="0" applyFill="0" applyAlignment="0" applyProtection="0"/>
    <xf numFmtId="41" fontId="2" fillId="0" borderId="0" applyFont="0" applyFill="0" applyBorder="0" applyAlignment="0" applyProtection="0"/>
    <xf numFmtId="0" fontId="10" fillId="22" borderId="0" applyNumberFormat="0" applyBorder="0" applyAlignment="0" applyProtection="0"/>
    <xf numFmtId="165" fontId="4" fillId="0" borderId="0"/>
    <xf numFmtId="0" fontId="2" fillId="0" borderId="0"/>
    <xf numFmtId="0" fontId="1" fillId="23" borderId="7" applyNumberFormat="0" applyFont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23" borderId="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4" fillId="7" borderId="1" applyNumberFormat="0" applyAlignment="0" applyProtection="0"/>
    <xf numFmtId="0" fontId="25" fillId="20" borderId="9" applyNumberFormat="0" applyAlignment="0" applyProtection="0"/>
    <xf numFmtId="0" fontId="1" fillId="0" borderId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23" borderId="0" applyNumberFormat="0" applyBorder="0" applyAlignment="0" applyProtection="0"/>
    <xf numFmtId="0" fontId="5" fillId="7" borderId="0" applyNumberFormat="0" applyBorder="0" applyAlignment="0" applyProtection="0"/>
    <xf numFmtId="0" fontId="5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2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23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17" borderId="0" applyNumberFormat="0" applyBorder="0" applyAlignment="0" applyProtection="0"/>
    <xf numFmtId="0" fontId="18" fillId="5" borderId="0" applyNumberFormat="0" applyBorder="0" applyAlignment="0" applyProtection="0"/>
    <xf numFmtId="0" fontId="31" fillId="27" borderId="1" applyNumberFormat="0" applyAlignment="0" applyProtection="0"/>
    <xf numFmtId="167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4" fillId="22" borderId="1" applyNumberFormat="0" applyAlignment="0" applyProtection="0"/>
    <xf numFmtId="0" fontId="11" fillId="0" borderId="13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22" borderId="0" applyNumberFormat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25" fillId="27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7" fontId="43" fillId="0" borderId="0" applyFill="0" applyBorder="0" applyAlignment="0" applyProtection="0"/>
    <xf numFmtId="0" fontId="44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5" fillId="0" borderId="0"/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547">
    <xf numFmtId="0" fontId="0" fillId="0" borderId="0" xfId="0"/>
    <xf numFmtId="0" fontId="20" fillId="0" borderId="0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26" fillId="0" borderId="0" xfId="0" applyFont="1" applyFill="1" applyBorder="1"/>
    <xf numFmtId="0" fontId="40" fillId="0" borderId="0" xfId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4" fontId="26" fillId="0" borderId="0" xfId="0" applyNumberFormat="1" applyFont="1" applyFill="1" applyBorder="1"/>
    <xf numFmtId="4" fontId="20" fillId="0" borderId="0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45" fillId="0" borderId="0" xfId="1" applyFont="1" applyFill="1" applyBorder="1" applyAlignment="1">
      <alignment horizontal="center"/>
    </xf>
    <xf numFmtId="0" fontId="20" fillId="0" borderId="0" xfId="1" applyNumberFormat="1" applyFont="1" applyFill="1" applyBorder="1" applyAlignment="1"/>
    <xf numFmtId="0" fontId="45" fillId="0" borderId="0" xfId="1" applyNumberFormat="1" applyFont="1" applyFill="1" applyBorder="1" applyAlignment="1"/>
    <xf numFmtId="0" fontId="38" fillId="0" borderId="0" xfId="0" applyFont="1" applyFill="1" applyBorder="1"/>
    <xf numFmtId="0" fontId="47" fillId="0" borderId="0" xfId="0" applyFont="1" applyFill="1" applyBorder="1"/>
    <xf numFmtId="0" fontId="49" fillId="0" borderId="0" xfId="0" applyFont="1" applyFill="1" applyBorder="1"/>
    <xf numFmtId="0" fontId="4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4" fontId="20" fillId="0" borderId="0" xfId="0" applyNumberFormat="1" applyFont="1" applyFill="1" applyBorder="1" applyAlignment="1">
      <alignment vertical="center"/>
    </xf>
    <xf numFmtId="4" fontId="26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center" vertical="center"/>
    </xf>
    <xf numFmtId="0" fontId="20" fillId="0" borderId="15" xfId="1" applyNumberFormat="1" applyFont="1" applyFill="1" applyBorder="1" applyAlignment="1">
      <alignment horizontal="center" vertical="center"/>
    </xf>
    <xf numFmtId="168" fontId="20" fillId="0" borderId="15" xfId="1" applyNumberFormat="1" applyFont="1" applyFill="1" applyBorder="1" applyAlignment="1">
      <alignment horizontal="center" vertical="center" wrapText="1"/>
    </xf>
    <xf numFmtId="0" fontId="20" fillId="24" borderId="15" xfId="1" applyFont="1" applyFill="1" applyBorder="1" applyAlignment="1">
      <alignment horizontal="center" vertical="center" textRotation="90"/>
    </xf>
    <xf numFmtId="0" fontId="20" fillId="0" borderId="15" xfId="1" applyFont="1" applyFill="1" applyBorder="1" applyAlignment="1">
      <alignment horizontal="center" vertical="center" textRotation="90"/>
    </xf>
    <xf numFmtId="0" fontId="20" fillId="0" borderId="0" xfId="1" applyNumberFormat="1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left"/>
    </xf>
    <xf numFmtId="0" fontId="51" fillId="0" borderId="0" xfId="0" applyFont="1" applyFill="1" applyBorder="1"/>
    <xf numFmtId="0" fontId="52" fillId="0" borderId="0" xfId="0" applyFont="1" applyFill="1" applyBorder="1" applyAlignment="1">
      <alignment horizontal="left"/>
    </xf>
    <xf numFmtId="4" fontId="28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/>
    <xf numFmtId="0" fontId="50" fillId="0" borderId="0" xfId="0" applyFont="1"/>
    <xf numFmtId="0" fontId="28" fillId="0" borderId="0" xfId="0" applyFont="1" applyFill="1" applyBorder="1" applyAlignment="1">
      <alignment horizontal="center" wrapText="1"/>
    </xf>
    <xf numFmtId="0" fontId="54" fillId="24" borderId="0" xfId="0" applyFont="1" applyFill="1" applyAlignment="1">
      <alignment horizontal="left"/>
    </xf>
    <xf numFmtId="0" fontId="55" fillId="24" borderId="0" xfId="0" applyFont="1" applyFill="1" applyAlignment="1">
      <alignment horizontal="left"/>
    </xf>
    <xf numFmtId="0" fontId="56" fillId="24" borderId="0" xfId="0" applyFont="1" applyFill="1"/>
    <xf numFmtId="0" fontId="20" fillId="24" borderId="0" xfId="1" applyNumberFormat="1" applyFont="1" applyFill="1" applyBorder="1" applyAlignment="1">
      <alignment horizontal="left"/>
    </xf>
    <xf numFmtId="0" fontId="57" fillId="24" borderId="0" xfId="0" applyFont="1" applyFill="1"/>
    <xf numFmtId="0" fontId="57" fillId="24" borderId="0" xfId="0" applyFont="1" applyFill="1" applyAlignment="1">
      <alignment horizontal="center" wrapText="1"/>
    </xf>
    <xf numFmtId="0" fontId="58" fillId="24" borderId="0" xfId="0" applyFont="1" applyFill="1"/>
    <xf numFmtId="4" fontId="39" fillId="24" borderId="0" xfId="0" applyNumberFormat="1" applyFont="1" applyFill="1"/>
    <xf numFmtId="0" fontId="39" fillId="24" borderId="0" xfId="0" applyFont="1" applyFill="1"/>
    <xf numFmtId="0" fontId="39" fillId="0" borderId="0" xfId="0" applyFont="1"/>
    <xf numFmtId="0" fontId="39" fillId="24" borderId="0" xfId="0" applyFont="1" applyFill="1" applyAlignment="1">
      <alignment horizontal="left"/>
    </xf>
    <xf numFmtId="0" fontId="54" fillId="0" borderId="0" xfId="0" applyFont="1"/>
    <xf numFmtId="0" fontId="55" fillId="0" borderId="0" xfId="0" applyFont="1"/>
    <xf numFmtId="0" fontId="55" fillId="0" borderId="0" xfId="0" applyFont="1" applyAlignment="1">
      <alignment horizontal="left"/>
    </xf>
    <xf numFmtId="0" fontId="55" fillId="24" borderId="0" xfId="0" applyFont="1" applyFill="1"/>
    <xf numFmtId="0" fontId="55" fillId="0" borderId="0" xfId="0" applyFont="1" applyFill="1"/>
    <xf numFmtId="0" fontId="20" fillId="0" borderId="15" xfId="1" applyNumberFormat="1" applyFont="1" applyFill="1" applyBorder="1" applyAlignment="1">
      <alignment horizontal="left" vertical="center"/>
    </xf>
    <xf numFmtId="0" fontId="1" fillId="0" borderId="0" xfId="1" applyNumberFormat="1" applyFont="1" applyFill="1" applyBorder="1" applyAlignment="1"/>
    <xf numFmtId="0" fontId="38" fillId="0" borderId="0" xfId="0" applyFont="1" applyFill="1" applyBorder="1" applyAlignment="1">
      <alignment horizontal="center"/>
    </xf>
    <xf numFmtId="0" fontId="59" fillId="0" borderId="0" xfId="1" applyNumberFormat="1" applyFont="1" applyFill="1" applyBorder="1" applyAlignment="1"/>
    <xf numFmtId="0" fontId="41" fillId="0" borderId="0" xfId="1" applyFont="1" applyFill="1" applyBorder="1" applyAlignment="1">
      <alignment horizontal="left"/>
    </xf>
    <xf numFmtId="0" fontId="63" fillId="24" borderId="0" xfId="0" applyFont="1" applyFill="1" applyAlignment="1">
      <alignment horizontal="center" textRotation="90"/>
    </xf>
    <xf numFmtId="0" fontId="45" fillId="0" borderId="0" xfId="0" applyFont="1"/>
    <xf numFmtId="0" fontId="45" fillId="0" borderId="15" xfId="1" applyFont="1" applyFill="1" applyBorder="1" applyAlignment="1">
      <alignment horizontal="center" vertical="center" textRotation="90"/>
    </xf>
    <xf numFmtId="0" fontId="53" fillId="0" borderId="0" xfId="0" applyFont="1" applyFill="1" applyBorder="1" applyAlignment="1">
      <alignment horizontal="center"/>
    </xf>
    <xf numFmtId="0" fontId="20" fillId="24" borderId="0" xfId="1" applyNumberFormat="1" applyFont="1" applyFill="1" applyBorder="1" applyAlignment="1">
      <alignment horizontal="center"/>
    </xf>
    <xf numFmtId="0" fontId="57" fillId="0" borderId="0" xfId="0" applyFont="1" applyFill="1"/>
    <xf numFmtId="0" fontId="55" fillId="0" borderId="0" xfId="0" applyFont="1" applyFill="1" applyAlignment="1">
      <alignment horizontal="left"/>
    </xf>
    <xf numFmtId="0" fontId="50" fillId="0" borderId="0" xfId="0" applyFont="1" applyFill="1"/>
    <xf numFmtId="0" fontId="39" fillId="0" borderId="0" xfId="0" applyFont="1" applyFill="1"/>
    <xf numFmtId="4" fontId="20" fillId="0" borderId="17" xfId="0" applyNumberFormat="1" applyFont="1" applyFill="1" applyBorder="1" applyAlignment="1">
      <alignment vertical="center"/>
    </xf>
    <xf numFmtId="4" fontId="20" fillId="0" borderId="18" xfId="0" applyNumberFormat="1" applyFont="1" applyFill="1" applyBorder="1" applyAlignment="1">
      <alignment vertical="center"/>
    </xf>
    <xf numFmtId="4" fontId="45" fillId="24" borderId="15" xfId="51" applyNumberFormat="1" applyFont="1" applyFill="1" applyBorder="1" applyAlignment="1">
      <alignment horizontal="center" vertical="top"/>
    </xf>
    <xf numFmtId="4" fontId="45" fillId="24" borderId="0" xfId="51" applyNumberFormat="1" applyFont="1" applyFill="1" applyBorder="1" applyAlignment="1">
      <alignment vertical="center"/>
    </xf>
    <xf numFmtId="4" fontId="45" fillId="24" borderId="0" xfId="51" applyNumberFormat="1" applyFont="1" applyFill="1" applyBorder="1" applyAlignment="1">
      <alignment vertical="top"/>
    </xf>
    <xf numFmtId="0" fontId="65" fillId="0" borderId="0" xfId="0" applyFont="1" applyFill="1" applyBorder="1"/>
    <xf numFmtId="0" fontId="26" fillId="0" borderId="0" xfId="0" applyFont="1" applyFill="1" applyBorder="1"/>
    <xf numFmtId="0" fontId="29" fillId="0" borderId="0" xfId="0" applyFont="1" applyFill="1" applyBorder="1" applyAlignment="1">
      <alignment horizontal="left"/>
    </xf>
    <xf numFmtId="4" fontId="26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47" fillId="0" borderId="0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62" fillId="0" borderId="0" xfId="0" applyFont="1"/>
    <xf numFmtId="0" fontId="0" fillId="0" borderId="0" xfId="0"/>
    <xf numFmtId="0" fontId="26" fillId="0" borderId="0" xfId="0" applyFont="1" applyFill="1" applyBorder="1" applyAlignment="1">
      <alignment horizontal="left"/>
    </xf>
    <xf numFmtId="0" fontId="47" fillId="24" borderId="0" xfId="0" applyFont="1" applyFill="1"/>
    <xf numFmtId="0" fontId="45" fillId="0" borderId="0" xfId="0" applyFont="1" applyAlignment="1">
      <alignment horizontal="left"/>
    </xf>
    <xf numFmtId="0" fontId="47" fillId="0" borderId="0" xfId="0" applyFont="1"/>
    <xf numFmtId="0" fontId="47" fillId="0" borderId="0" xfId="0" applyFont="1" applyAlignment="1">
      <alignment vertical="center"/>
    </xf>
    <xf numFmtId="0" fontId="65" fillId="0" borderId="0" xfId="0" applyFont="1" applyFill="1" applyBorder="1" applyAlignment="1">
      <alignment horizontal="left"/>
    </xf>
    <xf numFmtId="0" fontId="47" fillId="0" borderId="0" xfId="0" applyFont="1" applyAlignment="1">
      <alignment horizontal="left" vertical="center"/>
    </xf>
    <xf numFmtId="0" fontId="48" fillId="0" borderId="0" xfId="1" applyNumberFormat="1" applyFont="1" applyFill="1" applyBorder="1" applyAlignment="1">
      <alignment horizontal="center" wrapText="1"/>
    </xf>
    <xf numFmtId="4" fontId="45" fillId="0" borderId="15" xfId="51" applyNumberFormat="1" applyFont="1" applyBorder="1" applyAlignment="1">
      <alignment horizontal="center" vertical="top"/>
    </xf>
    <xf numFmtId="4" fontId="45" fillId="0" borderId="0" xfId="51" applyNumberFormat="1" applyFont="1" applyBorder="1" applyAlignment="1">
      <alignment horizontal="center" vertical="top"/>
    </xf>
    <xf numFmtId="0" fontId="54" fillId="0" borderId="0" xfId="0" applyFont="1" applyFill="1" applyAlignment="1">
      <alignment horizontal="left"/>
    </xf>
    <xf numFmtId="0" fontId="56" fillId="0" borderId="0" xfId="0" applyFont="1" applyFill="1"/>
    <xf numFmtId="0" fontId="20" fillId="0" borderId="0" xfId="1" applyNumberFormat="1" applyFont="1" applyFill="1" applyBorder="1" applyAlignment="1">
      <alignment horizontal="left"/>
    </xf>
    <xf numFmtId="0" fontId="57" fillId="0" borderId="0" xfId="0" applyFont="1" applyFill="1" applyAlignment="1">
      <alignment horizontal="center" wrapText="1"/>
    </xf>
    <xf numFmtId="0" fontId="58" fillId="0" borderId="0" xfId="0" applyFont="1" applyFill="1"/>
    <xf numFmtId="4" fontId="45" fillId="0" borderId="0" xfId="51" applyNumberFormat="1" applyFont="1" applyFill="1" applyBorder="1" applyAlignment="1">
      <alignment horizontal="center" vertical="top"/>
    </xf>
    <xf numFmtId="4" fontId="45" fillId="0" borderId="0" xfId="51" applyNumberFormat="1" applyFont="1" applyFill="1" applyBorder="1" applyAlignment="1">
      <alignment vertical="top"/>
    </xf>
    <xf numFmtId="4" fontId="39" fillId="0" borderId="0" xfId="0" applyNumberFormat="1" applyFont="1" applyFill="1"/>
    <xf numFmtId="0" fontId="63" fillId="0" borderId="0" xfId="0" applyFont="1" applyFill="1" applyAlignment="1">
      <alignment horizontal="center" textRotation="90"/>
    </xf>
    <xf numFmtId="0" fontId="39" fillId="0" borderId="0" xfId="0" applyFont="1" applyFill="1" applyAlignment="1">
      <alignment horizontal="left"/>
    </xf>
    <xf numFmtId="3" fontId="45" fillId="0" borderId="0" xfId="201" applyNumberFormat="1" applyFont="1" applyAlignment="1">
      <alignment horizontal="center" vertical="top"/>
    </xf>
    <xf numFmtId="3" fontId="45" fillId="0" borderId="0" xfId="51" applyNumberFormat="1" applyFont="1" applyBorder="1" applyAlignment="1">
      <alignment horizontal="center" vertical="top"/>
    </xf>
    <xf numFmtId="0" fontId="41" fillId="0" borderId="0" xfId="200" applyFont="1" applyAlignment="1">
      <alignment vertical="center"/>
    </xf>
    <xf numFmtId="0" fontId="58" fillId="0" borderId="0" xfId="0" applyFont="1"/>
    <xf numFmtId="0" fontId="47" fillId="0" borderId="0" xfId="201" applyFont="1"/>
    <xf numFmtId="0" fontId="27" fillId="0" borderId="0" xfId="202" applyFont="1" applyAlignment="1">
      <alignment horizontal="center"/>
    </xf>
    <xf numFmtId="0" fontId="27" fillId="0" borderId="0" xfId="202" applyFont="1"/>
    <xf numFmtId="0" fontId="27" fillId="0" borderId="0" xfId="201" applyFont="1"/>
    <xf numFmtId="0" fontId="27" fillId="0" borderId="0" xfId="201" applyFont="1" applyAlignment="1">
      <alignment horizontal="center"/>
    </xf>
    <xf numFmtId="0" fontId="27" fillId="0" borderId="0" xfId="200" applyFont="1"/>
    <xf numFmtId="0" fontId="45" fillId="0" borderId="18" xfId="1" applyFont="1" applyFill="1" applyBorder="1" applyAlignment="1">
      <alignment horizontal="center"/>
    </xf>
    <xf numFmtId="0" fontId="1" fillId="0" borderId="0" xfId="201"/>
    <xf numFmtId="0" fontId="1" fillId="0" borderId="0" xfId="202"/>
    <xf numFmtId="0" fontId="70" fillId="0" borderId="0" xfId="202" applyFont="1"/>
    <xf numFmtId="0" fontId="1" fillId="0" borderId="0" xfId="202" applyAlignment="1">
      <alignment horizontal="center"/>
    </xf>
    <xf numFmtId="0" fontId="47" fillId="0" borderId="0" xfId="268" applyFont="1"/>
    <xf numFmtId="0" fontId="58" fillId="0" borderId="0" xfId="268" applyFont="1"/>
    <xf numFmtId="4" fontId="45" fillId="0" borderId="0" xfId="51" applyNumberFormat="1" applyFont="1" applyFill="1" applyBorder="1" applyAlignment="1">
      <alignment horizontal="center" vertical="top"/>
    </xf>
    <xf numFmtId="0" fontId="71" fillId="0" borderId="0" xfId="51" applyFont="1" applyFill="1" applyBorder="1" applyAlignment="1">
      <alignment horizontal="left"/>
    </xf>
    <xf numFmtId="0" fontId="71" fillId="24" borderId="0" xfId="1" applyFont="1" applyFill="1" applyBorder="1" applyAlignment="1">
      <alignment horizontal="center"/>
    </xf>
    <xf numFmtId="0" fontId="71" fillId="0" borderId="0" xfId="1" applyFont="1" applyFill="1" applyBorder="1" applyAlignment="1">
      <alignment horizontal="center"/>
    </xf>
    <xf numFmtId="168" fontId="27" fillId="0" borderId="0" xfId="51" applyNumberFormat="1" applyFont="1" applyFill="1" applyBorder="1" applyAlignment="1">
      <alignment horizontal="center" wrapText="1"/>
    </xf>
    <xf numFmtId="0" fontId="27" fillId="0" borderId="0" xfId="0" applyFont="1" applyFill="1" applyAlignment="1">
      <alignment horizontal="left" vertical="center"/>
    </xf>
    <xf numFmtId="0" fontId="53" fillId="0" borderId="0" xfId="0" applyFont="1" applyAlignment="1">
      <alignment vertical="center"/>
    </xf>
    <xf numFmtId="0" fontId="72" fillId="0" borderId="0" xfId="0" applyFont="1" applyFill="1" applyAlignment="1">
      <alignment vertical="center"/>
    </xf>
    <xf numFmtId="0" fontId="41" fillId="0" borderId="0" xfId="196" applyFont="1" applyAlignment="1">
      <alignment horizontal="left"/>
    </xf>
    <xf numFmtId="0" fontId="39" fillId="0" borderId="0" xfId="350" applyFont="1"/>
    <xf numFmtId="0" fontId="73" fillId="0" borderId="0" xfId="200" applyFont="1" applyAlignment="1">
      <alignment horizontal="left"/>
    </xf>
    <xf numFmtId="0" fontId="47" fillId="0" borderId="0" xfId="201" applyFont="1" applyAlignment="1">
      <alignment horizontal="center"/>
    </xf>
    <xf numFmtId="0" fontId="61" fillId="0" borderId="0" xfId="0" applyFont="1"/>
    <xf numFmtId="4" fontId="60" fillId="0" borderId="0" xfId="0" applyNumberFormat="1" applyFont="1"/>
    <xf numFmtId="0" fontId="69" fillId="0" borderId="0" xfId="0" applyFont="1"/>
    <xf numFmtId="0" fontId="61" fillId="0" borderId="0" xfId="0" applyFont="1" applyAlignment="1">
      <alignment horizontal="left"/>
    </xf>
    <xf numFmtId="0" fontId="60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168" fontId="69" fillId="0" borderId="0" xfId="0" applyNumberFormat="1" applyFont="1" applyAlignment="1">
      <alignment horizontal="center" wrapText="1"/>
    </xf>
    <xf numFmtId="0" fontId="67" fillId="0" borderId="0" xfId="0" applyFont="1"/>
    <xf numFmtId="4" fontId="60" fillId="0" borderId="0" xfId="0" applyNumberFormat="1" applyFont="1" applyAlignment="1">
      <alignment horizontal="center"/>
    </xf>
    <xf numFmtId="0" fontId="68" fillId="0" borderId="0" xfId="0" applyFont="1" applyAlignment="1">
      <alignment horizontal="center"/>
    </xf>
    <xf numFmtId="3" fontId="47" fillId="0" borderId="0" xfId="51" applyNumberFormat="1" applyFont="1" applyFill="1" applyBorder="1" applyAlignment="1">
      <alignment horizontal="center"/>
    </xf>
    <xf numFmtId="3" fontId="45" fillId="0" borderId="0" xfId="51" applyNumberFormat="1" applyFont="1" applyFill="1" applyBorder="1" applyAlignment="1">
      <alignment horizontal="center" vertical="top"/>
    </xf>
    <xf numFmtId="0" fontId="68" fillId="0" borderId="0" xfId="0" applyFont="1"/>
    <xf numFmtId="0" fontId="74" fillId="0" borderId="0" xfId="200" applyFont="1" applyAlignment="1">
      <alignment vertical="center"/>
    </xf>
    <xf numFmtId="0" fontId="75" fillId="0" borderId="0" xfId="0" applyFont="1" applyFill="1" applyAlignment="1">
      <alignment vertical="center"/>
    </xf>
    <xf numFmtId="0" fontId="76" fillId="0" borderId="0" xfId="0" applyFont="1" applyFill="1" applyAlignment="1">
      <alignment horizontal="left" vertical="center"/>
    </xf>
    <xf numFmtId="0" fontId="77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center" vertical="center"/>
    </xf>
    <xf numFmtId="0" fontId="78" fillId="0" borderId="0" xfId="0" applyFont="1" applyFill="1" applyBorder="1" applyAlignment="1">
      <alignment horizontal="left"/>
    </xf>
    <xf numFmtId="0" fontId="79" fillId="0" borderId="0" xfId="0" applyFont="1" applyFill="1" applyBorder="1" applyAlignment="1">
      <alignment horizontal="left"/>
    </xf>
    <xf numFmtId="0" fontId="80" fillId="0" borderId="0" xfId="0" applyFont="1" applyFill="1" applyBorder="1"/>
    <xf numFmtId="0" fontId="78" fillId="0" borderId="0" xfId="0" applyFont="1" applyFill="1" applyBorder="1"/>
    <xf numFmtId="168" fontId="78" fillId="0" borderId="0" xfId="0" applyNumberFormat="1" applyFont="1" applyFill="1" applyBorder="1" applyAlignment="1">
      <alignment horizontal="center" wrapText="1"/>
    </xf>
    <xf numFmtId="0" fontId="81" fillId="0" borderId="0" xfId="0" applyFont="1" applyFill="1" applyBorder="1"/>
    <xf numFmtId="4" fontId="77" fillId="0" borderId="0" xfId="0" applyNumberFormat="1" applyFont="1" applyFill="1" applyBorder="1" applyAlignment="1">
      <alignment horizontal="center"/>
    </xf>
    <xf numFmtId="4" fontId="77" fillId="0" borderId="0" xfId="0" applyNumberFormat="1" applyFont="1" applyFill="1" applyBorder="1"/>
    <xf numFmtId="0" fontId="79" fillId="0" borderId="0" xfId="0" applyFont="1" applyFill="1" applyBorder="1"/>
    <xf numFmtId="0" fontId="48" fillId="0" borderId="0" xfId="201" applyFont="1"/>
    <xf numFmtId="0" fontId="69" fillId="0" borderId="0" xfId="201" applyFont="1"/>
    <xf numFmtId="0" fontId="67" fillId="0" borderId="0" xfId="201" applyFont="1"/>
    <xf numFmtId="0" fontId="67" fillId="0" borderId="0" xfId="202" applyFont="1"/>
    <xf numFmtId="0" fontId="67" fillId="0" borderId="0" xfId="201" quotePrefix="1" applyFont="1"/>
    <xf numFmtId="0" fontId="82" fillId="0" borderId="0" xfId="202" applyFont="1"/>
    <xf numFmtId="4" fontId="45" fillId="0" borderId="0" xfId="51" applyNumberFormat="1" applyFont="1" applyBorder="1" applyAlignment="1">
      <alignment horizontal="center" vertical="top"/>
    </xf>
    <xf numFmtId="0" fontId="28" fillId="0" borderId="0" xfId="0" applyFont="1" applyFill="1" applyBorder="1"/>
    <xf numFmtId="0" fontId="49" fillId="0" borderId="0" xfId="0" applyFont="1" applyFill="1" applyBorder="1"/>
    <xf numFmtId="0" fontId="28" fillId="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center"/>
    </xf>
    <xf numFmtId="0" fontId="47" fillId="24" borderId="0" xfId="0" applyFont="1" applyFill="1"/>
    <xf numFmtId="0" fontId="45" fillId="0" borderId="0" xfId="0" applyFont="1" applyAlignment="1">
      <alignment horizontal="left"/>
    </xf>
    <xf numFmtId="0" fontId="47" fillId="0" borderId="0" xfId="0" applyFont="1"/>
    <xf numFmtId="0" fontId="47" fillId="0" borderId="0" xfId="0" applyFont="1" applyAlignment="1">
      <alignment vertical="center"/>
    </xf>
    <xf numFmtId="0" fontId="27" fillId="0" borderId="0" xfId="0" applyFont="1" applyFill="1" applyBorder="1" applyAlignment="1">
      <alignment horizontal="left"/>
    </xf>
    <xf numFmtId="4" fontId="71" fillId="0" borderId="0" xfId="0" applyNumberFormat="1" applyFont="1" applyFill="1" applyBorder="1"/>
    <xf numFmtId="0" fontId="27" fillId="0" borderId="0" xfId="0" applyFont="1" applyAlignment="1">
      <alignment horizontal="left"/>
    </xf>
    <xf numFmtId="4" fontId="71" fillId="0" borderId="0" xfId="0" applyNumberFormat="1" applyFont="1" applyFill="1" applyBorder="1" applyAlignment="1">
      <alignment horizontal="center"/>
    </xf>
    <xf numFmtId="0" fontId="71" fillId="0" borderId="0" xfId="0" applyFont="1" applyFill="1" applyBorder="1" applyAlignment="1">
      <alignment horizontal="left"/>
    </xf>
    <xf numFmtId="0" fontId="49" fillId="0" borderId="0" xfId="0" applyFont="1"/>
    <xf numFmtId="0" fontId="71" fillId="0" borderId="0" xfId="0" applyFont="1" applyAlignment="1">
      <alignment horizontal="left"/>
    </xf>
    <xf numFmtId="0" fontId="28" fillId="0" borderId="0" xfId="0" applyFont="1"/>
    <xf numFmtId="0" fontId="53" fillId="0" borderId="0" xfId="0" applyFont="1" applyAlignment="1">
      <alignment horizontal="center"/>
    </xf>
    <xf numFmtId="20" fontId="49" fillId="0" borderId="0" xfId="51" applyNumberFormat="1" applyFont="1" applyFill="1" applyBorder="1" applyAlignment="1">
      <alignment horizontal="center"/>
    </xf>
    <xf numFmtId="4" fontId="71" fillId="0" borderId="0" xfId="51" applyNumberFormat="1" applyFont="1" applyFill="1" applyBorder="1" applyAlignment="1">
      <alignment horizontal="center"/>
    </xf>
    <xf numFmtId="20" fontId="28" fillId="0" borderId="0" xfId="51" applyNumberFormat="1" applyFont="1" applyFill="1" applyBorder="1" applyAlignment="1">
      <alignment horizontal="center"/>
    </xf>
    <xf numFmtId="0" fontId="83" fillId="24" borderId="0" xfId="1" applyFont="1" applyFill="1" applyAlignment="1">
      <alignment horizontal="center"/>
    </xf>
    <xf numFmtId="0" fontId="83" fillId="0" borderId="0" xfId="1" applyFont="1" applyAlignment="1">
      <alignment horizontal="center"/>
    </xf>
    <xf numFmtId="0" fontId="51" fillId="0" borderId="0" xfId="0" applyFont="1"/>
    <xf numFmtId="4" fontId="28" fillId="0" borderId="0" xfId="0" applyNumberFormat="1" applyFont="1"/>
    <xf numFmtId="0" fontId="27" fillId="0" borderId="0" xfId="1" applyNumberFormat="1" applyFont="1" applyFill="1" applyBorder="1" applyAlignment="1">
      <alignment horizontal="left"/>
    </xf>
    <xf numFmtId="0" fontId="53" fillId="0" borderId="0" xfId="1" applyFont="1" applyFill="1" applyBorder="1" applyAlignment="1">
      <alignment horizontal="left"/>
    </xf>
    <xf numFmtId="0" fontId="27" fillId="0" borderId="0" xfId="1" applyFont="1" applyFill="1" applyBorder="1" applyAlignment="1">
      <alignment horizontal="left"/>
    </xf>
    <xf numFmtId="20" fontId="27" fillId="0" borderId="0" xfId="1" applyNumberFormat="1" applyFont="1" applyFill="1" applyBorder="1" applyAlignment="1">
      <alignment horizontal="center" wrapText="1"/>
    </xf>
    <xf numFmtId="3" fontId="71" fillId="0" borderId="0" xfId="51" applyNumberFormat="1" applyFont="1" applyFill="1" applyBorder="1" applyAlignment="1">
      <alignment horizontal="center" vertical="top"/>
    </xf>
    <xf numFmtId="0" fontId="27" fillId="0" borderId="0" xfId="1" applyFont="1" applyFill="1" applyBorder="1"/>
    <xf numFmtId="0" fontId="53" fillId="0" borderId="0" xfId="51" applyFont="1" applyFill="1" applyBorder="1" applyAlignment="1">
      <alignment horizontal="left"/>
    </xf>
    <xf numFmtId="4" fontId="71" fillId="0" borderId="0" xfId="51" applyNumberFormat="1" applyFont="1" applyFill="1" applyBorder="1" applyAlignment="1">
      <alignment vertical="top"/>
    </xf>
    <xf numFmtId="0" fontId="69" fillId="0" borderId="0" xfId="1" applyNumberFormat="1" applyFont="1" applyFill="1" applyBorder="1" applyAlignment="1">
      <alignment horizontal="left"/>
    </xf>
    <xf numFmtId="0" fontId="69" fillId="0" borderId="0" xfId="1" applyFont="1" applyFill="1" applyBorder="1"/>
    <xf numFmtId="0" fontId="68" fillId="0" borderId="0" xfId="1" applyFont="1" applyFill="1" applyBorder="1" applyAlignment="1">
      <alignment horizontal="left"/>
    </xf>
    <xf numFmtId="0" fontId="69" fillId="0" borderId="0" xfId="1" applyFont="1" applyFill="1" applyBorder="1" applyAlignment="1">
      <alignment horizontal="left"/>
    </xf>
    <xf numFmtId="20" fontId="69" fillId="0" borderId="0" xfId="1" applyNumberFormat="1" applyFont="1" applyFill="1" applyBorder="1" applyAlignment="1">
      <alignment horizontal="center" wrapText="1"/>
    </xf>
    <xf numFmtId="20" fontId="67" fillId="0" borderId="0" xfId="51" applyNumberFormat="1" applyFont="1" applyFill="1" applyBorder="1" applyAlignment="1">
      <alignment horizontal="center"/>
    </xf>
    <xf numFmtId="4" fontId="60" fillId="0" borderId="0" xfId="51" applyNumberFormat="1" applyFont="1" applyFill="1" applyBorder="1" applyAlignment="1">
      <alignment horizontal="center"/>
    </xf>
    <xf numFmtId="20" fontId="61" fillId="0" borderId="0" xfId="51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28" fillId="0" borderId="0" xfId="0" applyFont="1" applyAlignment="1">
      <alignment horizontal="center" wrapText="1"/>
    </xf>
    <xf numFmtId="4" fontId="28" fillId="0" borderId="0" xfId="0" applyNumberFormat="1" applyFont="1" applyAlignment="1">
      <alignment horizontal="center"/>
    </xf>
    <xf numFmtId="0" fontId="1" fillId="0" borderId="0" xfId="201" applyFont="1"/>
    <xf numFmtId="0" fontId="1" fillId="0" borderId="0" xfId="202" applyFont="1"/>
    <xf numFmtId="0" fontId="39" fillId="0" borderId="0" xfId="0" applyFont="1" applyFill="1" applyAlignment="1">
      <alignment horizontal="center"/>
    </xf>
    <xf numFmtId="0" fontId="84" fillId="0" borderId="0" xfId="200" applyFont="1" applyAlignment="1">
      <alignment horizontal="left"/>
    </xf>
    <xf numFmtId="0" fontId="1" fillId="0" borderId="0" xfId="51" applyFont="1"/>
    <xf numFmtId="4" fontId="71" fillId="0" borderId="0" xfId="1" applyNumberFormat="1" applyFont="1" applyFill="1" applyBorder="1" applyAlignment="1">
      <alignment horizontal="center"/>
    </xf>
    <xf numFmtId="4" fontId="45" fillId="24" borderId="16" xfId="51" applyNumberFormat="1" applyFont="1" applyFill="1" applyBorder="1" applyAlignment="1">
      <alignment horizontal="center" vertical="center"/>
    </xf>
    <xf numFmtId="4" fontId="20" fillId="0" borderId="16" xfId="0" applyNumberFormat="1" applyFont="1" applyFill="1" applyBorder="1" applyAlignment="1">
      <alignment horizontal="center" vertical="center"/>
    </xf>
    <xf numFmtId="0" fontId="53" fillId="0" borderId="0" xfId="1" applyFont="1" applyAlignment="1">
      <alignment horizontal="left"/>
    </xf>
    <xf numFmtId="0" fontId="85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 wrapText="1"/>
    </xf>
    <xf numFmtId="0" fontId="71" fillId="0" borderId="0" xfId="51" applyFont="1" applyAlignment="1">
      <alignment horizontal="left"/>
    </xf>
    <xf numFmtId="0" fontId="49" fillId="0" borderId="0" xfId="0" applyFont="1" applyAlignment="1">
      <alignment horizontal="left" vertical="center"/>
    </xf>
    <xf numFmtId="4" fontId="71" fillId="0" borderId="0" xfId="0" applyNumberFormat="1" applyFont="1" applyAlignment="1">
      <alignment horizontal="center" vertical="center"/>
    </xf>
    <xf numFmtId="4" fontId="69" fillId="0" borderId="0" xfId="0" applyNumberFormat="1" applyFont="1" applyAlignment="1">
      <alignment horizontal="center" vertical="center"/>
    </xf>
    <xf numFmtId="0" fontId="71" fillId="24" borderId="0" xfId="1" applyFont="1" applyFill="1" applyAlignment="1">
      <alignment horizontal="center"/>
    </xf>
    <xf numFmtId="0" fontId="71" fillId="0" borderId="0" xfId="1" applyFont="1" applyAlignment="1">
      <alignment horizontal="center"/>
    </xf>
    <xf numFmtId="0" fontId="27" fillId="0" borderId="0" xfId="1" applyFont="1" applyAlignment="1">
      <alignment horizontal="left"/>
    </xf>
    <xf numFmtId="0" fontId="60" fillId="0" borderId="0" xfId="51" applyFont="1" applyAlignment="1">
      <alignment horizontal="left"/>
    </xf>
    <xf numFmtId="168" fontId="69" fillId="0" borderId="0" xfId="51" applyNumberFormat="1" applyFont="1" applyAlignment="1">
      <alignment horizontal="center" wrapText="1"/>
    </xf>
    <xf numFmtId="0" fontId="71" fillId="24" borderId="0" xfId="0" applyFont="1" applyFill="1" applyAlignment="1">
      <alignment horizontal="left"/>
    </xf>
    <xf numFmtId="0" fontId="53" fillId="24" borderId="0" xfId="0" applyFont="1" applyFill="1"/>
    <xf numFmtId="0" fontId="27" fillId="24" borderId="0" xfId="0" applyFont="1" applyFill="1" applyAlignment="1">
      <alignment horizontal="left"/>
    </xf>
    <xf numFmtId="0" fontId="27" fillId="24" borderId="0" xfId="0" applyFont="1" applyFill="1"/>
    <xf numFmtId="0" fontId="27" fillId="24" borderId="0" xfId="0" applyFont="1" applyFill="1" applyAlignment="1">
      <alignment horizontal="center" wrapText="1"/>
    </xf>
    <xf numFmtId="0" fontId="49" fillId="24" borderId="0" xfId="0" applyFont="1" applyFill="1"/>
    <xf numFmtId="49" fontId="27" fillId="0" borderId="0" xfId="51" applyNumberFormat="1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2" fontId="71" fillId="0" borderId="0" xfId="0" applyNumberFormat="1" applyFont="1" applyAlignment="1">
      <alignment vertical="center"/>
    </xf>
    <xf numFmtId="2" fontId="27" fillId="0" borderId="0" xfId="0" applyNumberFormat="1" applyFont="1"/>
    <xf numFmtId="2" fontId="27" fillId="0" borderId="0" xfId="0" applyNumberFormat="1" applyFont="1" applyAlignment="1">
      <alignment vertical="center"/>
    </xf>
    <xf numFmtId="0" fontId="53" fillId="0" borderId="0" xfId="0" applyFont="1"/>
    <xf numFmtId="4" fontId="71" fillId="0" borderId="0" xfId="0" applyNumberFormat="1" applyFont="1"/>
    <xf numFmtId="0" fontId="1" fillId="0" borderId="0" xfId="1" applyNumberFormat="1" applyFont="1" applyFill="1" applyBorder="1" applyAlignment="1">
      <alignment horizontal="left"/>
    </xf>
    <xf numFmtId="0" fontId="45" fillId="0" borderId="0" xfId="5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20" fontId="1" fillId="0" borderId="0" xfId="1" applyNumberFormat="1" applyFont="1" applyFill="1" applyBorder="1" applyAlignment="1">
      <alignment horizontal="center" wrapText="1"/>
    </xf>
    <xf numFmtId="20" fontId="47" fillId="0" borderId="0" xfId="51" applyNumberFormat="1" applyFont="1" applyFill="1" applyBorder="1" applyAlignment="1">
      <alignment horizontal="center"/>
    </xf>
    <xf numFmtId="4" fontId="45" fillId="0" borderId="0" xfId="51" applyNumberFormat="1" applyFont="1" applyFill="1" applyBorder="1" applyAlignment="1">
      <alignment horizontal="center"/>
    </xf>
    <xf numFmtId="20" fontId="26" fillId="0" borderId="0" xfId="51" applyNumberFormat="1" applyFont="1" applyFill="1" applyBorder="1" applyAlignment="1">
      <alignment horizontal="center"/>
    </xf>
    <xf numFmtId="0" fontId="45" fillId="24" borderId="0" xfId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0" applyFont="1" applyFill="1" applyBorder="1" applyAlignment="1">
      <alignment horizontal="left"/>
    </xf>
    <xf numFmtId="168" fontId="1" fillId="0" borderId="0" xfId="1" applyNumberFormat="1" applyFont="1" applyFill="1" applyBorder="1" applyAlignment="1">
      <alignment horizontal="center" wrapText="1"/>
    </xf>
    <xf numFmtId="0" fontId="47" fillId="0" borderId="0" xfId="1" applyNumberFormat="1" applyFont="1" applyFill="1" applyBorder="1" applyAlignment="1">
      <alignment horizontal="center"/>
    </xf>
    <xf numFmtId="4" fontId="45" fillId="0" borderId="0" xfId="1" applyNumberFormat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/>
    </xf>
    <xf numFmtId="0" fontId="47" fillId="0" borderId="0" xfId="1" applyFont="1" applyFill="1" applyBorder="1"/>
    <xf numFmtId="4" fontId="45" fillId="0" borderId="0" xfId="1" applyNumberFormat="1" applyFont="1" applyFill="1" applyBorder="1"/>
    <xf numFmtId="20" fontId="47" fillId="0" borderId="0" xfId="1" applyNumberFormat="1" applyFont="1" applyFill="1" applyBorder="1" applyAlignment="1">
      <alignment horizontal="center"/>
    </xf>
    <xf numFmtId="0" fontId="47" fillId="0" borderId="0" xfId="1" applyFont="1" applyFill="1" applyBorder="1" applyAlignment="1">
      <alignment horizontal="center"/>
    </xf>
    <xf numFmtId="20" fontId="1" fillId="0" borderId="0" xfId="1" applyNumberFormat="1" applyFont="1" applyFill="1" applyBorder="1" applyAlignment="1">
      <alignment horizontal="left"/>
    </xf>
    <xf numFmtId="0" fontId="47" fillId="0" borderId="0" xfId="0" applyFont="1" applyFill="1" applyBorder="1" applyAlignment="1">
      <alignment horizontal="center"/>
    </xf>
    <xf numFmtId="0" fontId="20" fillId="0" borderId="0" xfId="1" applyFont="1" applyAlignment="1">
      <alignment horizontal="left"/>
    </xf>
    <xf numFmtId="0" fontId="20" fillId="0" borderId="0" xfId="51" applyFont="1" applyFill="1" applyBorder="1" applyAlignment="1">
      <alignment horizontal="left"/>
    </xf>
    <xf numFmtId="0" fontId="47" fillId="0" borderId="0" xfId="1" applyNumberFormat="1" applyFont="1" applyFill="1" applyBorder="1" applyAlignment="1"/>
    <xf numFmtId="4" fontId="45" fillId="0" borderId="0" xfId="0" applyNumberFormat="1" applyFont="1" applyFill="1" applyBorder="1"/>
    <xf numFmtId="4" fontId="45" fillId="0" borderId="0" xfId="1" applyNumberFormat="1" applyFont="1" applyFill="1" applyBorder="1" applyAlignment="1"/>
    <xf numFmtId="0" fontId="87" fillId="0" borderId="0" xfId="1" applyNumberFormat="1" applyFont="1" applyFill="1" applyBorder="1" applyAlignment="1"/>
    <xf numFmtId="3" fontId="47" fillId="0" borderId="0" xfId="1" applyNumberFormat="1" applyFont="1" applyFill="1" applyBorder="1" applyAlignment="1">
      <alignment horizontal="center"/>
    </xf>
    <xf numFmtId="0" fontId="86" fillId="0" borderId="0" xfId="0" applyFont="1" applyAlignment="1">
      <alignment horizontal="center" textRotation="90"/>
    </xf>
    <xf numFmtId="0" fontId="1" fillId="0" borderId="0" xfId="1" applyAlignment="1">
      <alignment horizontal="left"/>
    </xf>
    <xf numFmtId="0" fontId="1" fillId="0" borderId="0" xfId="0" applyFont="1" applyAlignment="1">
      <alignment vertical="center"/>
    </xf>
    <xf numFmtId="49" fontId="1" fillId="0" borderId="0" xfId="51" applyNumberFormat="1" applyAlignment="1">
      <alignment horizontal="left"/>
    </xf>
    <xf numFmtId="0" fontId="1" fillId="0" borderId="0" xfId="0" applyFont="1" applyAlignment="1">
      <alignment horizontal="center" vertical="center" wrapText="1"/>
    </xf>
    <xf numFmtId="4" fontId="45" fillId="0" borderId="0" xfId="0" applyNumberFormat="1" applyFont="1" applyAlignment="1">
      <alignment horizontal="center" vertical="center"/>
    </xf>
    <xf numFmtId="2" fontId="45" fillId="0" borderId="0" xfId="0" applyNumberFormat="1" applyFont="1" applyAlignment="1">
      <alignment vertical="center"/>
    </xf>
    <xf numFmtId="0" fontId="45" fillId="24" borderId="0" xfId="1" applyFont="1" applyFill="1" applyAlignment="1">
      <alignment horizontal="center"/>
    </xf>
    <xf numFmtId="0" fontId="45" fillId="0" borderId="0" xfId="1" applyFont="1" applyAlignment="1">
      <alignment horizontal="center"/>
    </xf>
    <xf numFmtId="0" fontId="1" fillId="0" borderId="0" xfId="0" applyFont="1"/>
    <xf numFmtId="4" fontId="20" fillId="0" borderId="0" xfId="0" applyNumberFormat="1" applyFont="1" applyAlignment="1">
      <alignment horizontal="center"/>
    </xf>
    <xf numFmtId="0" fontId="89" fillId="24" borderId="0" xfId="0" applyFont="1" applyFill="1" applyAlignment="1">
      <alignment horizontal="left"/>
    </xf>
    <xf numFmtId="0" fontId="45" fillId="24" borderId="0" xfId="0" applyFont="1" applyFill="1" applyAlignment="1">
      <alignment horizontal="left"/>
    </xf>
    <xf numFmtId="0" fontId="20" fillId="24" borderId="0" xfId="0" applyFont="1" applyFill="1"/>
    <xf numFmtId="0" fontId="1" fillId="24" borderId="0" xfId="0" applyFont="1" applyFill="1" applyAlignment="1">
      <alignment horizontal="left"/>
    </xf>
    <xf numFmtId="0" fontId="1" fillId="24" borderId="0" xfId="0" applyFont="1" applyFill="1"/>
    <xf numFmtId="0" fontId="1" fillId="24" borderId="0" xfId="0" applyFont="1" applyFill="1" applyAlignment="1">
      <alignment horizontal="center" wrapText="1"/>
    </xf>
    <xf numFmtId="0" fontId="20" fillId="0" borderId="0" xfId="1" applyFont="1" applyAlignment="1">
      <alignment horizontal="center" vertical="center" textRotation="90"/>
    </xf>
    <xf numFmtId="0" fontId="26" fillId="0" borderId="0" xfId="0" applyFont="1"/>
    <xf numFmtId="4" fontId="71" fillId="0" borderId="0" xfId="0" applyNumberFormat="1" applyFont="1" applyAlignment="1">
      <alignment horizontal="center" vertical="center"/>
    </xf>
    <xf numFmtId="4" fontId="45" fillId="0" borderId="0" xfId="51" applyNumberFormat="1" applyFont="1" applyFill="1" applyBorder="1" applyAlignment="1">
      <alignment horizontal="center" vertical="top"/>
    </xf>
    <xf numFmtId="4" fontId="71" fillId="0" borderId="0" xfId="1" applyNumberFormat="1" applyFont="1" applyFill="1" applyBorder="1" applyAlignment="1">
      <alignment horizontal="center"/>
    </xf>
    <xf numFmtId="0" fontId="91" fillId="0" borderId="0" xfId="0" applyFont="1" applyFill="1" applyAlignment="1">
      <alignment vertical="center"/>
    </xf>
    <xf numFmtId="0" fontId="57" fillId="0" borderId="0" xfId="0" applyFont="1" applyAlignment="1">
      <alignment horizontal="left" vertical="center"/>
    </xf>
    <xf numFmtId="0" fontId="1" fillId="0" borderId="0" xfId="0" applyFont="1" applyFill="1" applyAlignment="1">
      <alignment vertical="center"/>
    </xf>
    <xf numFmtId="168" fontId="1" fillId="0" borderId="0" xfId="51" applyNumberFormat="1" applyFont="1" applyFill="1" applyBorder="1" applyAlignment="1">
      <alignment horizontal="center" wrapText="1"/>
    </xf>
    <xf numFmtId="0" fontId="57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4" fontId="92" fillId="0" borderId="0" xfId="0" applyNumberFormat="1" applyFont="1" applyFill="1" applyBorder="1"/>
    <xf numFmtId="0" fontId="93" fillId="0" borderId="0" xfId="0" applyFont="1" applyFill="1" applyBorder="1"/>
    <xf numFmtId="168" fontId="1" fillId="0" borderId="0" xfId="0" applyNumberFormat="1" applyFont="1" applyFill="1" applyBorder="1" applyAlignment="1">
      <alignment horizontal="center" wrapText="1"/>
    </xf>
    <xf numFmtId="0" fontId="20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8" fillId="0" borderId="0" xfId="0" applyFont="1" applyFill="1" applyAlignment="1">
      <alignment vertical="center"/>
    </xf>
    <xf numFmtId="0" fontId="57" fillId="0" borderId="0" xfId="0" applyFont="1" applyBorder="1"/>
    <xf numFmtId="0" fontId="55" fillId="0" borderId="19" xfId="0" applyFont="1" applyBorder="1"/>
    <xf numFmtId="0" fontId="20" fillId="0" borderId="19" xfId="51" applyFont="1" applyFill="1" applyBorder="1" applyAlignment="1">
      <alignment horizontal="left"/>
    </xf>
    <xf numFmtId="0" fontId="57" fillId="0" borderId="19" xfId="0" applyFont="1" applyBorder="1" applyAlignment="1">
      <alignment horizontal="center"/>
    </xf>
    <xf numFmtId="4" fontId="45" fillId="0" borderId="15" xfId="1" applyNumberFormat="1" applyFont="1" applyFill="1" applyBorder="1" applyAlignment="1">
      <alignment horizontal="center"/>
    </xf>
    <xf numFmtId="0" fontId="57" fillId="0" borderId="0" xfId="0" applyFont="1"/>
    <xf numFmtId="0" fontId="45" fillId="0" borderId="0" xfId="1" applyFont="1" applyFill="1" applyBorder="1" applyAlignment="1">
      <alignment horizontal="left"/>
    </xf>
    <xf numFmtId="0" fontId="57" fillId="0" borderId="0" xfId="0" applyFont="1" applyAlignment="1">
      <alignment horizontal="center"/>
    </xf>
    <xf numFmtId="0" fontId="57" fillId="0" borderId="0" xfId="0" applyFont="1" applyFill="1" applyAlignment="1">
      <alignment horizontal="center"/>
    </xf>
    <xf numFmtId="0" fontId="57" fillId="0" borderId="0" xfId="0" applyFont="1" applyFill="1" applyBorder="1"/>
    <xf numFmtId="0" fontId="55" fillId="0" borderId="19" xfId="0" applyFont="1" applyFill="1" applyBorder="1"/>
    <xf numFmtId="0" fontId="57" fillId="0" borderId="19" xfId="0" applyFont="1" applyFill="1" applyBorder="1" applyAlignment="1">
      <alignment horizontal="center"/>
    </xf>
    <xf numFmtId="0" fontId="55" fillId="0" borderId="0" xfId="0" applyFont="1" applyBorder="1"/>
    <xf numFmtId="0" fontId="57" fillId="0" borderId="0" xfId="0" applyFont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39" fillId="0" borderId="0" xfId="0" applyFont="1" applyBorder="1"/>
    <xf numFmtId="0" fontId="92" fillId="0" borderId="0" xfId="0" applyFont="1"/>
    <xf numFmtId="0" fontId="45" fillId="0" borderId="0" xfId="0" applyFont="1" applyFill="1" applyBorder="1" applyAlignment="1">
      <alignment horizontal="left"/>
    </xf>
    <xf numFmtId="0" fontId="94" fillId="0" borderId="0" xfId="0" applyFont="1" applyAlignment="1">
      <alignment vertical="center"/>
    </xf>
    <xf numFmtId="0" fontId="20" fillId="0" borderId="0" xfId="0" applyFont="1" applyFill="1" applyBorder="1"/>
    <xf numFmtId="0" fontId="1" fillId="0" borderId="0" xfId="0" applyFont="1" applyFill="1" applyBorder="1"/>
    <xf numFmtId="4" fontId="45" fillId="0" borderId="0" xfId="0" applyNumberFormat="1" applyFont="1" applyFill="1" applyBorder="1" applyAlignment="1">
      <alignment horizontal="center"/>
    </xf>
    <xf numFmtId="0" fontId="95" fillId="0" borderId="0" xfId="0" applyFont="1" applyFill="1" applyBorder="1" applyAlignment="1">
      <alignment horizontal="left"/>
    </xf>
    <xf numFmtId="0" fontId="96" fillId="0" borderId="0" xfId="0" applyFont="1" applyFill="1" applyBorder="1" applyAlignment="1">
      <alignment horizontal="left"/>
    </xf>
    <xf numFmtId="0" fontId="97" fillId="0" borderId="0" xfId="0" applyFont="1" applyFill="1" applyBorder="1"/>
    <xf numFmtId="0" fontId="95" fillId="0" borderId="0" xfId="0" applyFont="1" applyFill="1" applyBorder="1"/>
    <xf numFmtId="168" fontId="95" fillId="0" borderId="0" xfId="0" applyNumberFormat="1" applyFont="1" applyFill="1" applyBorder="1" applyAlignment="1">
      <alignment horizontal="center" wrapText="1"/>
    </xf>
    <xf numFmtId="0" fontId="98" fillId="0" borderId="0" xfId="0" applyFont="1" applyFill="1" applyBorder="1"/>
    <xf numFmtId="4" fontId="99" fillId="0" borderId="0" xfId="0" applyNumberFormat="1" applyFont="1" applyFill="1" applyBorder="1" applyAlignment="1">
      <alignment horizontal="center"/>
    </xf>
    <xf numFmtId="4" fontId="99" fillId="0" borderId="0" xfId="0" applyNumberFormat="1" applyFont="1" applyFill="1" applyBorder="1"/>
    <xf numFmtId="0" fontId="96" fillId="0" borderId="0" xfId="0" applyFont="1" applyFill="1" applyBorder="1"/>
    <xf numFmtId="0" fontId="1" fillId="0" borderId="0" xfId="111" applyFont="1" applyAlignment="1">
      <alignment horizontal="center"/>
    </xf>
    <xf numFmtId="0" fontId="1" fillId="0" borderId="0" xfId="111" applyFont="1"/>
    <xf numFmtId="0" fontId="87" fillId="0" borderId="0" xfId="51" applyFont="1"/>
    <xf numFmtId="0" fontId="70" fillId="0" borderId="0" xfId="111" applyFont="1" applyAlignment="1">
      <alignment horizontal="center"/>
    </xf>
    <xf numFmtId="0" fontId="30" fillId="0" borderId="0" xfId="351" applyFont="1"/>
    <xf numFmtId="0" fontId="100" fillId="0" borderId="0" xfId="201" applyFont="1"/>
    <xf numFmtId="0" fontId="62" fillId="0" borderId="0" xfId="201" applyFont="1"/>
    <xf numFmtId="0" fontId="62" fillId="0" borderId="0" xfId="201" applyFont="1" applyAlignment="1">
      <alignment horizontal="center"/>
    </xf>
    <xf numFmtId="0" fontId="100" fillId="0" borderId="0" xfId="202" applyFont="1"/>
    <xf numFmtId="0" fontId="47" fillId="0" borderId="0" xfId="51" applyFont="1" applyAlignment="1">
      <alignment horizontal="left"/>
    </xf>
    <xf numFmtId="0" fontId="47" fillId="0" borderId="0" xfId="51" applyFont="1" applyAlignment="1">
      <alignment horizontal="center"/>
    </xf>
    <xf numFmtId="0" fontId="47" fillId="0" borderId="0" xfId="51" applyFont="1"/>
    <xf numFmtId="0" fontId="47" fillId="0" borderId="0" xfId="111" applyFont="1"/>
    <xf numFmtId="0" fontId="47" fillId="0" borderId="0" xfId="51" quotePrefix="1" applyFont="1"/>
    <xf numFmtId="3" fontId="101" fillId="0" borderId="0" xfId="51" applyNumberFormat="1" applyFont="1"/>
    <xf numFmtId="0" fontId="20" fillId="0" borderId="0" xfId="1" applyFont="1" applyFill="1" applyAlignment="1">
      <alignment horizontal="left"/>
    </xf>
    <xf numFmtId="0" fontId="53" fillId="0" borderId="0" xfId="0" applyFont="1" applyFill="1" applyAlignment="1">
      <alignment vertical="center"/>
    </xf>
    <xf numFmtId="0" fontId="20" fillId="24" borderId="0" xfId="0" applyFont="1" applyFill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1" fillId="0" borderId="0" xfId="1" applyFont="1" applyAlignment="1">
      <alignment horizontal="left"/>
    </xf>
    <xf numFmtId="0" fontId="45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26" fillId="0" borderId="0" xfId="0" quotePrefix="1" applyFont="1" applyAlignment="1">
      <alignment horizontal="left"/>
    </xf>
    <xf numFmtId="0" fontId="38" fillId="0" borderId="0" xfId="0" applyFont="1"/>
    <xf numFmtId="0" fontId="29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4" fontId="26" fillId="0" borderId="0" xfId="0" applyNumberFormat="1" applyFont="1" applyAlignment="1">
      <alignment horizontal="center"/>
    </xf>
    <xf numFmtId="4" fontId="26" fillId="0" borderId="0" xfId="0" applyNumberFormat="1" applyFont="1"/>
    <xf numFmtId="0" fontId="87" fillId="24" borderId="0" xfId="1" applyFont="1" applyFill="1" applyAlignment="1">
      <alignment horizontal="center"/>
    </xf>
    <xf numFmtId="0" fontId="87" fillId="0" borderId="0" xfId="1" applyFont="1" applyAlignment="1">
      <alignment horizont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5" fillId="0" borderId="0" xfId="51" applyFont="1" applyAlignment="1">
      <alignment horizontal="left"/>
    </xf>
    <xf numFmtId="0" fontId="1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168" fontId="1" fillId="0" borderId="0" xfId="51" applyNumberFormat="1" applyAlignment="1">
      <alignment horizontal="center" wrapText="1"/>
    </xf>
    <xf numFmtId="0" fontId="93" fillId="0" borderId="0" xfId="0" applyFont="1"/>
    <xf numFmtId="0" fontId="92" fillId="0" borderId="0" xfId="51" applyFont="1" applyAlignment="1">
      <alignment horizontal="left"/>
    </xf>
    <xf numFmtId="0" fontId="102" fillId="0" borderId="0" xfId="0" applyFont="1"/>
    <xf numFmtId="0" fontId="100" fillId="0" borderId="0" xfId="0" applyFont="1" applyAlignment="1">
      <alignment horizontal="left"/>
    </xf>
    <xf numFmtId="4" fontId="45" fillId="0" borderId="0" xfId="0" applyNumberFormat="1" applyFont="1" applyAlignment="1">
      <alignment vertical="center"/>
    </xf>
    <xf numFmtId="0" fontId="45" fillId="0" borderId="0" xfId="0" applyFont="1"/>
    <xf numFmtId="0" fontId="92" fillId="0" borderId="0" xfId="0" applyFont="1"/>
    <xf numFmtId="0" fontId="62" fillId="0" borderId="0" xfId="0" applyFont="1"/>
    <xf numFmtId="0" fontId="20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7" fillId="0" borderId="0" xfId="0" applyFont="1" applyAlignment="1">
      <alignment horizontal="left" vertical="center"/>
    </xf>
    <xf numFmtId="0" fontId="61" fillId="0" borderId="0" xfId="0" applyFont="1"/>
    <xf numFmtId="0" fontId="61" fillId="0" borderId="0" xfId="0" applyFont="1" applyAlignment="1">
      <alignment horizontal="left"/>
    </xf>
    <xf numFmtId="0" fontId="67" fillId="0" borderId="0" xfId="0" applyFont="1"/>
    <xf numFmtId="0" fontId="45" fillId="0" borderId="0" xfId="0" applyFont="1" applyAlignment="1">
      <alignment horizontal="left"/>
    </xf>
    <xf numFmtId="0" fontId="49" fillId="0" borderId="0" xfId="0" applyFont="1"/>
    <xf numFmtId="0" fontId="71" fillId="0" borderId="0" xfId="0" applyFont="1" applyAlignment="1">
      <alignment horizontal="left"/>
    </xf>
    <xf numFmtId="0" fontId="27" fillId="0" borderId="0" xfId="0" applyFont="1"/>
    <xf numFmtId="0" fontId="53" fillId="0" borderId="0" xfId="1" applyFont="1" applyAlignment="1">
      <alignment horizontal="left"/>
    </xf>
    <xf numFmtId="0" fontId="83" fillId="24" borderId="0" xfId="1" applyFont="1" applyFill="1" applyAlignment="1">
      <alignment horizontal="center"/>
    </xf>
    <xf numFmtId="0" fontId="83" fillId="0" borderId="0" xfId="1" applyFont="1" applyAlignment="1">
      <alignment horizontal="center"/>
    </xf>
    <xf numFmtId="0" fontId="85" fillId="0" borderId="0" xfId="0" applyFont="1" applyAlignment="1">
      <alignment horizontal="left"/>
    </xf>
    <xf numFmtId="0" fontId="27" fillId="0" borderId="0" xfId="0" applyFont="1" applyAlignment="1">
      <alignment horizontal="center" wrapText="1"/>
    </xf>
    <xf numFmtId="0" fontId="51" fillId="0" borderId="0" xfId="0" applyFont="1"/>
    <xf numFmtId="0" fontId="45" fillId="0" borderId="0" xfId="51" applyFont="1" applyAlignment="1">
      <alignment horizontal="left"/>
    </xf>
    <xf numFmtId="0" fontId="1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168" fontId="1" fillId="0" borderId="0" xfId="51" applyNumberFormat="1" applyAlignment="1">
      <alignment horizontal="center" wrapText="1"/>
    </xf>
    <xf numFmtId="4" fontId="100" fillId="0" borderId="0" xfId="0" applyNumberFormat="1" applyFont="1" applyAlignment="1">
      <alignment horizontal="center" vertical="center"/>
    </xf>
    <xf numFmtId="0" fontId="45" fillId="24" borderId="0" xfId="1" applyFont="1" applyFill="1" applyAlignment="1">
      <alignment horizontal="center"/>
    </xf>
    <xf numFmtId="0" fontId="45" fillId="0" borderId="0" xfId="1" applyFont="1" applyAlignment="1">
      <alignment horizontal="center"/>
    </xf>
    <xf numFmtId="0" fontId="100" fillId="0" borderId="0" xfId="0" applyFont="1"/>
    <xf numFmtId="4" fontId="45" fillId="0" borderId="0" xfId="0" applyNumberFormat="1" applyFont="1" applyAlignment="1">
      <alignment horizontal="center" vertical="center"/>
    </xf>
    <xf numFmtId="0" fontId="93" fillId="0" borderId="0" xfId="0" applyFont="1"/>
    <xf numFmtId="0" fontId="92" fillId="0" borderId="0" xfId="51" applyFont="1" applyAlignment="1">
      <alignment horizontal="left"/>
    </xf>
    <xf numFmtId="0" fontId="102" fillId="0" borderId="0" xfId="0" applyFont="1"/>
    <xf numFmtId="0" fontId="100" fillId="0" borderId="0" xfId="0" applyFont="1" applyAlignment="1">
      <alignment horizontal="left"/>
    </xf>
    <xf numFmtId="168" fontId="100" fillId="0" borderId="0" xfId="51" applyNumberFormat="1" applyFont="1" applyAlignment="1">
      <alignment horizontal="center" wrapText="1"/>
    </xf>
    <xf numFmtId="168" fontId="100" fillId="0" borderId="0" xfId="0" applyNumberFormat="1" applyFont="1" applyAlignment="1">
      <alignment horizontal="center" wrapText="1"/>
    </xf>
    <xf numFmtId="4" fontId="92" fillId="0" borderId="0" xfId="0" applyNumberFormat="1" applyFont="1" applyAlignment="1">
      <alignment horizontal="center"/>
    </xf>
    <xf numFmtId="0" fontId="92" fillId="0" borderId="0" xfId="0" applyFont="1" applyAlignment="1">
      <alignment horizontal="left"/>
    </xf>
    <xf numFmtId="0" fontId="100" fillId="0" borderId="0" xfId="0" applyFont="1" applyAlignment="1">
      <alignment horizontal="center" wrapText="1"/>
    </xf>
    <xf numFmtId="4" fontId="93" fillId="0" borderId="0" xfId="0" applyNumberFormat="1" applyFont="1" applyAlignment="1">
      <alignment horizontal="center"/>
    </xf>
    <xf numFmtId="0" fontId="102" fillId="0" borderId="0" xfId="0" applyFont="1" applyAlignment="1">
      <alignment horizontal="center"/>
    </xf>
    <xf numFmtId="168" fontId="92" fillId="0" borderId="0" xfId="0" applyNumberFormat="1" applyFont="1" applyAlignment="1">
      <alignment horizontal="center" wrapText="1"/>
    </xf>
    <xf numFmtId="0" fontId="89" fillId="0" borderId="0" xfId="0" applyFont="1" applyAlignment="1">
      <alignment horizontal="left"/>
    </xf>
    <xf numFmtId="0" fontId="20" fillId="0" borderId="0" xfId="1" applyFont="1" applyAlignment="1">
      <alignment horizontal="center"/>
    </xf>
    <xf numFmtId="4" fontId="45" fillId="0" borderId="33" xfId="0" applyNumberFormat="1" applyFont="1" applyBorder="1" applyAlignment="1">
      <alignment horizontal="center" vertical="center"/>
    </xf>
    <xf numFmtId="4" fontId="45" fillId="0" borderId="0" xfId="0" applyNumberFormat="1" applyFont="1" applyAlignment="1">
      <alignment horizontal="center" vertical="center"/>
    </xf>
    <xf numFmtId="0" fontId="41" fillId="0" borderId="0" xfId="1" applyFont="1" applyAlignment="1">
      <alignment horizontal="left"/>
    </xf>
    <xf numFmtId="0" fontId="46" fillId="0" borderId="0" xfId="0" applyFont="1" applyAlignment="1">
      <alignment horizontal="center" wrapText="1"/>
    </xf>
    <xf numFmtId="0" fontId="40" fillId="0" borderId="0" xfId="1" applyFont="1" applyAlignment="1">
      <alignment horizontal="left"/>
    </xf>
    <xf numFmtId="0" fontId="65" fillId="0" borderId="0" xfId="0" applyFont="1" applyAlignment="1">
      <alignment horizontal="left"/>
    </xf>
    <xf numFmtId="0" fontId="65" fillId="0" borderId="0" xfId="0" applyFont="1"/>
    <xf numFmtId="0" fontId="20" fillId="0" borderId="0" xfId="1" applyFont="1"/>
    <xf numFmtId="0" fontId="48" fillId="0" borderId="0" xfId="1" applyFont="1" applyAlignment="1">
      <alignment horizontal="center" wrapText="1"/>
    </xf>
    <xf numFmtId="4" fontId="20" fillId="0" borderId="0" xfId="1" applyNumberFormat="1" applyFont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vertical="center"/>
    </xf>
    <xf numFmtId="0" fontId="20" fillId="0" borderId="0" xfId="1" applyFont="1" applyAlignment="1">
      <alignment horizontal="center" wrapText="1"/>
    </xf>
    <xf numFmtId="0" fontId="20" fillId="0" borderId="15" xfId="1" applyFont="1" applyBorder="1" applyAlignment="1">
      <alignment horizontal="center" vertical="center"/>
    </xf>
    <xf numFmtId="168" fontId="20" fillId="0" borderId="15" xfId="1" applyNumberFormat="1" applyFont="1" applyBorder="1" applyAlignment="1">
      <alignment horizontal="center" vertical="center" wrapText="1"/>
    </xf>
    <xf numFmtId="0" fontId="45" fillId="0" borderId="15" xfId="1" applyFont="1" applyBorder="1" applyAlignment="1">
      <alignment horizontal="center" vertical="center" textRotation="90"/>
    </xf>
    <xf numFmtId="4" fontId="20" fillId="0" borderId="29" xfId="0" applyNumberFormat="1" applyFont="1" applyBorder="1" applyAlignment="1">
      <alignment vertical="center"/>
    </xf>
    <xf numFmtId="4" fontId="20" fillId="0" borderId="30" xfId="0" applyNumberFormat="1" applyFont="1" applyBorder="1" applyAlignment="1">
      <alignment vertical="center"/>
    </xf>
    <xf numFmtId="0" fontId="45" fillId="0" borderId="30" xfId="1" applyFont="1" applyBorder="1" applyAlignment="1">
      <alignment horizontal="center"/>
    </xf>
    <xf numFmtId="0" fontId="20" fillId="0" borderId="15" xfId="1" applyFont="1" applyBorder="1" applyAlignment="1">
      <alignment horizontal="center" vertical="center" textRotation="90"/>
    </xf>
    <xf numFmtId="0" fontId="45" fillId="0" borderId="0" xfId="1" applyFont="1"/>
    <xf numFmtId="0" fontId="104" fillId="0" borderId="0" xfId="0" applyFont="1"/>
    <xf numFmtId="0" fontId="105" fillId="0" borderId="0" xfId="0" applyFont="1" applyAlignment="1">
      <alignment horizontal="left"/>
    </xf>
    <xf numFmtId="0" fontId="61" fillId="0" borderId="0" xfId="0" applyFont="1" applyAlignment="1">
      <alignment horizontal="center" wrapText="1"/>
    </xf>
    <xf numFmtId="4" fontId="61" fillId="0" borderId="0" xfId="0" applyNumberFormat="1" applyFont="1" applyAlignment="1">
      <alignment horizontal="center"/>
    </xf>
    <xf numFmtId="4" fontId="61" fillId="0" borderId="0" xfId="0" applyNumberFormat="1" applyFont="1"/>
    <xf numFmtId="4" fontId="45" fillId="0" borderId="0" xfId="0" applyNumberFormat="1" applyFont="1" applyAlignment="1">
      <alignment horizontal="center" vertical="center"/>
    </xf>
    <xf numFmtId="4" fontId="71" fillId="0" borderId="0" xfId="0" applyNumberFormat="1" applyFont="1" applyAlignment="1">
      <alignment horizontal="center" vertical="center"/>
    </xf>
    <xf numFmtId="0" fontId="74" fillId="0" borderId="0" xfId="200" applyFont="1" applyAlignment="1">
      <alignment horizontal="left"/>
    </xf>
    <xf numFmtId="0" fontId="107" fillId="0" borderId="0" xfId="201" applyFont="1"/>
    <xf numFmtId="0" fontId="74" fillId="0" borderId="0" xfId="201" applyFont="1"/>
    <xf numFmtId="0" fontId="107" fillId="0" borderId="0" xfId="201" applyFont="1" applyAlignment="1">
      <alignment horizontal="center"/>
    </xf>
    <xf numFmtId="0" fontId="107" fillId="0" borderId="0" xfId="111" applyFont="1" applyAlignment="1">
      <alignment horizontal="center"/>
    </xf>
    <xf numFmtId="0" fontId="107" fillId="0" borderId="0" xfId="111" applyFont="1"/>
    <xf numFmtId="0" fontId="107" fillId="0" borderId="0" xfId="51" applyFont="1"/>
    <xf numFmtId="0" fontId="107" fillId="0" borderId="0" xfId="202" applyFont="1"/>
    <xf numFmtId="9" fontId="107" fillId="0" borderId="0" xfId="201" applyNumberFormat="1" applyFont="1"/>
    <xf numFmtId="0" fontId="107" fillId="0" borderId="0" xfId="51" applyFont="1" applyAlignment="1">
      <alignment horizontal="left"/>
    </xf>
    <xf numFmtId="0" fontId="107" fillId="0" borderId="0" xfId="51" applyFont="1" applyAlignment="1">
      <alignment horizontal="center"/>
    </xf>
    <xf numFmtId="0" fontId="107" fillId="0" borderId="0" xfId="51" quotePrefix="1" applyFont="1"/>
    <xf numFmtId="0" fontId="108" fillId="0" borderId="0" xfId="201" applyFont="1"/>
    <xf numFmtId="0" fontId="108" fillId="0" borderId="0" xfId="201" quotePrefix="1" applyFont="1"/>
    <xf numFmtId="0" fontId="108" fillId="0" borderId="0" xfId="202" applyFont="1"/>
    <xf numFmtId="9" fontId="107" fillId="0" borderId="0" xfId="201" applyNumberFormat="1" applyFont="1" applyAlignment="1">
      <alignment horizontal="center"/>
    </xf>
    <xf numFmtId="0" fontId="107" fillId="0" borderId="0" xfId="202" applyFont="1" applyAlignment="1">
      <alignment horizontal="center"/>
    </xf>
    <xf numFmtId="0" fontId="107" fillId="0" borderId="0" xfId="268" applyFont="1"/>
    <xf numFmtId="0" fontId="108" fillId="0" borderId="0" xfId="202" applyFont="1" applyAlignment="1">
      <alignment horizontal="center"/>
    </xf>
    <xf numFmtId="0" fontId="108" fillId="0" borderId="0" xfId="201" applyFont="1" applyAlignment="1">
      <alignment horizontal="center"/>
    </xf>
    <xf numFmtId="3" fontId="107" fillId="0" borderId="0" xfId="51" applyNumberFormat="1" applyFont="1"/>
    <xf numFmtId="9" fontId="107" fillId="0" borderId="0" xfId="51" applyNumberFormat="1" applyFont="1"/>
    <xf numFmtId="0" fontId="106" fillId="0" borderId="0" xfId="201" applyFont="1"/>
    <xf numFmtId="0" fontId="106" fillId="0" borderId="0" xfId="111" applyFont="1" applyAlignment="1">
      <alignment horizontal="left"/>
    </xf>
    <xf numFmtId="0" fontId="106" fillId="0" borderId="0" xfId="351" applyFont="1" applyAlignment="1">
      <alignment horizontal="left"/>
    </xf>
    <xf numFmtId="0" fontId="106" fillId="0" borderId="0" xfId="201" applyFont="1" applyAlignment="1">
      <alignment horizontal="left"/>
    </xf>
    <xf numFmtId="0" fontId="47" fillId="0" borderId="0" xfId="0" applyFont="1" applyAlignment="1">
      <alignment horizontal="center" vertical="center"/>
    </xf>
    <xf numFmtId="4" fontId="45" fillId="0" borderId="33" xfId="0" applyNumberFormat="1" applyFont="1" applyBorder="1" applyAlignment="1">
      <alignment horizontal="center" vertical="center"/>
    </xf>
    <xf numFmtId="4" fontId="45" fillId="0" borderId="0" xfId="0" applyNumberFormat="1" applyFont="1" applyAlignment="1">
      <alignment horizontal="center" vertical="center"/>
    </xf>
    <xf numFmtId="4" fontId="45" fillId="24" borderId="28" xfId="51" applyNumberFormat="1" applyFont="1" applyFill="1" applyBorder="1" applyAlignment="1">
      <alignment horizontal="center" vertical="center"/>
    </xf>
    <xf numFmtId="4" fontId="45" fillId="24" borderId="29" xfId="51" applyNumberFormat="1" applyFont="1" applyFill="1" applyBorder="1" applyAlignment="1">
      <alignment horizontal="center" vertical="center"/>
    </xf>
    <xf numFmtId="4" fontId="45" fillId="24" borderId="28" xfId="51" applyNumberFormat="1" applyFont="1" applyFill="1" applyBorder="1" applyAlignment="1">
      <alignment horizontal="center" vertical="top"/>
    </xf>
    <xf numFmtId="4" fontId="45" fillId="24" borderId="29" xfId="51" applyNumberFormat="1" applyFont="1" applyFill="1" applyBorder="1" applyAlignment="1">
      <alignment horizontal="center" vertical="top"/>
    </xf>
    <xf numFmtId="4" fontId="45" fillId="24" borderId="30" xfId="51" applyNumberFormat="1" applyFont="1" applyFill="1" applyBorder="1" applyAlignment="1">
      <alignment horizontal="center" vertical="top"/>
    </xf>
    <xf numFmtId="0" fontId="29" fillId="24" borderId="31" xfId="51" applyFont="1" applyFill="1" applyBorder="1" applyAlignment="1">
      <alignment horizontal="center" vertical="center" wrapText="1"/>
    </xf>
    <xf numFmtId="0" fontId="29" fillId="24" borderId="20" xfId="51" applyFont="1" applyFill="1" applyBorder="1" applyAlignment="1">
      <alignment horizontal="center" vertical="center" wrapText="1"/>
    </xf>
    <xf numFmtId="0" fontId="45" fillId="0" borderId="28" xfId="51" applyFont="1" applyBorder="1" applyAlignment="1">
      <alignment horizontal="center" vertical="center"/>
    </xf>
    <xf numFmtId="0" fontId="45" fillId="0" borderId="29" xfId="51" applyFont="1" applyBorder="1" applyAlignment="1">
      <alignment horizontal="center" vertical="center"/>
    </xf>
    <xf numFmtId="0" fontId="45" fillId="0" borderId="30" xfId="51" applyFont="1" applyBorder="1" applyAlignment="1">
      <alignment horizontal="center" vertical="center"/>
    </xf>
    <xf numFmtId="4" fontId="29" fillId="24" borderId="31" xfId="51" applyNumberFormat="1" applyFont="1" applyFill="1" applyBorder="1" applyAlignment="1">
      <alignment horizontal="center" vertical="center" wrapText="1"/>
    </xf>
    <xf numFmtId="4" fontId="29" fillId="24" borderId="20" xfId="51" applyNumberFormat="1" applyFont="1" applyFill="1" applyBorder="1" applyAlignment="1">
      <alignment horizontal="center" vertical="center" wrapText="1"/>
    </xf>
    <xf numFmtId="0" fontId="52" fillId="0" borderId="0" xfId="51" applyFont="1" applyAlignment="1">
      <alignment horizontal="center" vertical="center" wrapText="1"/>
    </xf>
    <xf numFmtId="4" fontId="45" fillId="0" borderId="0" xfId="51" applyNumberFormat="1" applyFont="1" applyFill="1" applyBorder="1" applyAlignment="1">
      <alignment horizontal="center" vertical="top"/>
    </xf>
    <xf numFmtId="4" fontId="45" fillId="24" borderId="21" xfId="51" applyNumberFormat="1" applyFont="1" applyFill="1" applyBorder="1" applyAlignment="1">
      <alignment horizontal="center" vertical="center"/>
    </xf>
    <xf numFmtId="4" fontId="45" fillId="24" borderId="22" xfId="51" applyNumberFormat="1" applyFont="1" applyFill="1" applyBorder="1" applyAlignment="1">
      <alignment horizontal="center" vertical="center"/>
    </xf>
    <xf numFmtId="4" fontId="45" fillId="24" borderId="21" xfId="1" applyNumberFormat="1" applyFont="1" applyFill="1" applyBorder="1" applyAlignment="1">
      <alignment horizontal="center"/>
    </xf>
    <xf numFmtId="4" fontId="45" fillId="24" borderId="22" xfId="1" applyNumberFormat="1" applyFont="1" applyFill="1" applyBorder="1" applyAlignment="1">
      <alignment horizontal="center"/>
    </xf>
    <xf numFmtId="4" fontId="45" fillId="0" borderId="0" xfId="1" applyNumberFormat="1" applyFont="1" applyFill="1" applyBorder="1" applyAlignment="1">
      <alignment horizontal="center"/>
    </xf>
    <xf numFmtId="4" fontId="45" fillId="24" borderId="26" xfId="0" applyNumberFormat="1" applyFont="1" applyFill="1" applyBorder="1" applyAlignment="1">
      <alignment horizontal="center" vertical="center"/>
    </xf>
    <xf numFmtId="4" fontId="45" fillId="24" borderId="27" xfId="0" applyNumberFormat="1" applyFont="1" applyFill="1" applyBorder="1" applyAlignment="1">
      <alignment horizontal="center" vertical="center"/>
    </xf>
    <xf numFmtId="4" fontId="71" fillId="0" borderId="0" xfId="1" applyNumberFormat="1" applyFont="1" applyFill="1" applyBorder="1" applyAlignment="1">
      <alignment horizontal="center"/>
    </xf>
    <xf numFmtId="4" fontId="45" fillId="24" borderId="21" xfId="0" applyNumberFormat="1" applyFont="1" applyFill="1" applyBorder="1" applyAlignment="1">
      <alignment horizontal="center"/>
    </xf>
    <xf numFmtId="4" fontId="45" fillId="24" borderId="22" xfId="0" applyNumberFormat="1" applyFont="1" applyFill="1" applyBorder="1" applyAlignment="1">
      <alignment horizontal="center"/>
    </xf>
    <xf numFmtId="0" fontId="20" fillId="0" borderId="16" xfId="1" applyNumberFormat="1" applyFont="1" applyFill="1" applyBorder="1" applyAlignment="1">
      <alignment horizontal="center" vertical="center" wrapText="1"/>
    </xf>
    <xf numFmtId="0" fontId="20" fillId="0" borderId="17" xfId="1" applyNumberFormat="1" applyFont="1" applyFill="1" applyBorder="1" applyAlignment="1">
      <alignment horizontal="center" vertical="center" wrapText="1"/>
    </xf>
    <xf numFmtId="0" fontId="20" fillId="0" borderId="18" xfId="1" applyNumberFormat="1" applyFont="1" applyFill="1" applyBorder="1" applyAlignment="1">
      <alignment horizontal="center" vertical="center" wrapText="1"/>
    </xf>
    <xf numFmtId="4" fontId="20" fillId="0" borderId="21" xfId="0" applyNumberFormat="1" applyFont="1" applyFill="1" applyBorder="1" applyAlignment="1">
      <alignment horizontal="center" vertical="center"/>
    </xf>
    <xf numFmtId="4" fontId="20" fillId="0" borderId="22" xfId="0" applyNumberFormat="1" applyFont="1" applyFill="1" applyBorder="1" applyAlignment="1">
      <alignment horizontal="center" vertical="center"/>
    </xf>
    <xf numFmtId="4" fontId="45" fillId="24" borderId="16" xfId="51" applyNumberFormat="1" applyFont="1" applyFill="1" applyBorder="1" applyAlignment="1">
      <alignment horizontal="center" vertical="center"/>
    </xf>
    <xf numFmtId="4" fontId="45" fillId="24" borderId="17" xfId="51" applyNumberFormat="1" applyFont="1" applyFill="1" applyBorder="1" applyAlignment="1">
      <alignment horizontal="center" vertical="center"/>
    </xf>
    <xf numFmtId="0" fontId="48" fillId="0" borderId="16" xfId="1" applyNumberFormat="1" applyFont="1" applyFill="1" applyBorder="1" applyAlignment="1">
      <alignment horizontal="center" wrapText="1"/>
    </xf>
    <xf numFmtId="0" fontId="48" fillId="0" borderId="17" xfId="1" applyNumberFormat="1" applyFont="1" applyFill="1" applyBorder="1" applyAlignment="1">
      <alignment horizontal="center" wrapText="1"/>
    </xf>
    <xf numFmtId="0" fontId="48" fillId="0" borderId="18" xfId="1" applyNumberFormat="1" applyFont="1" applyFill="1" applyBorder="1" applyAlignment="1">
      <alignment horizontal="center" wrapText="1"/>
    </xf>
    <xf numFmtId="4" fontId="39" fillId="24" borderId="16" xfId="0" applyNumberFormat="1" applyFont="1" applyFill="1" applyBorder="1" applyAlignment="1">
      <alignment horizontal="center"/>
    </xf>
    <xf numFmtId="4" fontId="39" fillId="24" borderId="17" xfId="0" applyNumberFormat="1" applyFont="1" applyFill="1" applyBorder="1" applyAlignment="1">
      <alignment horizontal="center"/>
    </xf>
    <xf numFmtId="4" fontId="20" fillId="0" borderId="17" xfId="0" applyNumberFormat="1" applyFont="1" applyFill="1" applyBorder="1" applyAlignment="1">
      <alignment horizontal="center" vertical="center"/>
    </xf>
    <xf numFmtId="4" fontId="45" fillId="24" borderId="21" xfId="51" applyNumberFormat="1" applyFont="1" applyFill="1" applyBorder="1" applyAlignment="1">
      <alignment horizontal="center" vertical="top"/>
    </xf>
    <xf numFmtId="4" fontId="45" fillId="24" borderId="23" xfId="51" applyNumberFormat="1" applyFont="1" applyFill="1" applyBorder="1" applyAlignment="1">
      <alignment horizontal="center" vertical="top"/>
    </xf>
    <xf numFmtId="4" fontId="45" fillId="24" borderId="28" xfId="0" applyNumberFormat="1" applyFont="1" applyFill="1" applyBorder="1" applyAlignment="1">
      <alignment horizontal="center" vertical="center"/>
    </xf>
    <xf numFmtId="4" fontId="45" fillId="24" borderId="30" xfId="0" applyNumberFormat="1" applyFont="1" applyFill="1" applyBorder="1" applyAlignment="1">
      <alignment horizontal="center" vertical="center"/>
    </xf>
    <xf numFmtId="4" fontId="45" fillId="24" borderId="32" xfId="51" applyNumberFormat="1" applyFont="1" applyFill="1" applyBorder="1" applyAlignment="1">
      <alignment horizontal="center" vertical="center"/>
    </xf>
    <xf numFmtId="4" fontId="45" fillId="24" borderId="19" xfId="51" applyNumberFormat="1" applyFont="1" applyFill="1" applyBorder="1" applyAlignment="1">
      <alignment horizontal="center" vertical="center"/>
    </xf>
    <xf numFmtId="4" fontId="45" fillId="24" borderId="24" xfId="51" applyNumberFormat="1" applyFont="1" applyFill="1" applyBorder="1" applyAlignment="1">
      <alignment horizontal="center" vertical="top"/>
    </xf>
    <xf numFmtId="4" fontId="45" fillId="24" borderId="25" xfId="51" applyNumberFormat="1" applyFont="1" applyFill="1" applyBorder="1" applyAlignment="1">
      <alignment horizontal="center" vertical="top"/>
    </xf>
    <xf numFmtId="4" fontId="71" fillId="0" borderId="0" xfId="0" applyNumberFormat="1" applyFont="1" applyAlignment="1">
      <alignment horizontal="center" vertical="center"/>
    </xf>
    <xf numFmtId="0" fontId="20" fillId="0" borderId="16" xfId="1" applyNumberFormat="1" applyFont="1" applyFill="1" applyBorder="1" applyAlignment="1">
      <alignment horizontal="center" wrapText="1"/>
    </xf>
    <xf numFmtId="0" fontId="20" fillId="0" borderId="17" xfId="1" applyNumberFormat="1" applyFont="1" applyFill="1" applyBorder="1" applyAlignment="1">
      <alignment horizontal="center" wrapText="1"/>
    </xf>
    <xf numFmtId="0" fontId="20" fillId="0" borderId="18" xfId="1" applyNumberFormat="1" applyFont="1" applyFill="1" applyBorder="1" applyAlignment="1">
      <alignment horizontal="center" wrapText="1"/>
    </xf>
    <xf numFmtId="0" fontId="48" fillId="0" borderId="28" xfId="1" applyFont="1" applyBorder="1" applyAlignment="1">
      <alignment horizontal="center" wrapText="1"/>
    </xf>
    <xf numFmtId="0" fontId="48" fillId="0" borderId="29" xfId="1" applyFont="1" applyBorder="1" applyAlignment="1">
      <alignment horizontal="center" wrapText="1"/>
    </xf>
    <xf numFmtId="0" fontId="48" fillId="0" borderId="30" xfId="1" applyFont="1" applyBorder="1" applyAlignment="1">
      <alignment horizontal="center" wrapText="1"/>
    </xf>
    <xf numFmtId="0" fontId="20" fillId="0" borderId="28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4" fontId="20" fillId="0" borderId="28" xfId="0" applyNumberFormat="1" applyFont="1" applyBorder="1" applyAlignment="1">
      <alignment horizontal="center" vertical="center"/>
    </xf>
    <xf numFmtId="4" fontId="20" fillId="0" borderId="29" xfId="0" applyNumberFormat="1" applyFont="1" applyBorder="1" applyAlignment="1">
      <alignment horizontal="center" vertical="center"/>
    </xf>
    <xf numFmtId="4" fontId="20" fillId="0" borderId="30" xfId="0" applyNumberFormat="1" applyFont="1" applyBorder="1" applyAlignment="1">
      <alignment horizontal="center" vertical="center"/>
    </xf>
    <xf numFmtId="0" fontId="45" fillId="0" borderId="34" xfId="51" applyFont="1" applyBorder="1" applyAlignment="1">
      <alignment horizontal="center" vertical="center"/>
    </xf>
    <xf numFmtId="0" fontId="45" fillId="0" borderId="35" xfId="51" applyFont="1" applyBorder="1" applyAlignment="1">
      <alignment horizontal="center" vertical="center"/>
    </xf>
    <xf numFmtId="0" fontId="45" fillId="0" borderId="36" xfId="51" applyFont="1" applyBorder="1" applyAlignment="1">
      <alignment horizontal="center" vertical="center"/>
    </xf>
    <xf numFmtId="4" fontId="29" fillId="24" borderId="37" xfId="51" applyNumberFormat="1" applyFont="1" applyFill="1" applyBorder="1" applyAlignment="1">
      <alignment horizontal="center" vertical="center" wrapText="1"/>
    </xf>
    <xf numFmtId="0" fontId="29" fillId="24" borderId="37" xfId="51" applyFont="1" applyFill="1" applyBorder="1" applyAlignment="1">
      <alignment horizontal="center" vertical="center" wrapText="1"/>
    </xf>
    <xf numFmtId="2" fontId="45" fillId="0" borderId="0" xfId="0" applyNumberFormat="1" applyFont="1" applyAlignment="1">
      <alignment horizontal="center" vertical="center"/>
    </xf>
    <xf numFmtId="4" fontId="29" fillId="24" borderId="38" xfId="51" applyNumberFormat="1" applyFont="1" applyFill="1" applyBorder="1" applyAlignment="1">
      <alignment horizontal="center" vertical="center" wrapText="1"/>
    </xf>
    <xf numFmtId="4" fontId="29" fillId="24" borderId="39" xfId="51" applyNumberFormat="1" applyFont="1" applyFill="1" applyBorder="1" applyAlignment="1">
      <alignment horizontal="center" vertical="center" wrapText="1"/>
    </xf>
    <xf numFmtId="4" fontId="29" fillId="24" borderId="40" xfId="51" applyNumberFormat="1" applyFont="1" applyFill="1" applyBorder="1" applyAlignment="1">
      <alignment horizontal="center" vertical="center" wrapText="1"/>
    </xf>
    <xf numFmtId="4" fontId="29" fillId="24" borderId="32" xfId="51" applyNumberFormat="1" applyFont="1" applyFill="1" applyBorder="1" applyAlignment="1">
      <alignment horizontal="center" vertical="center" wrapText="1"/>
    </xf>
    <xf numFmtId="4" fontId="29" fillId="24" borderId="19" xfId="51" applyNumberFormat="1" applyFont="1" applyFill="1" applyBorder="1" applyAlignment="1">
      <alignment horizontal="center" vertical="center" wrapText="1"/>
    </xf>
    <xf numFmtId="4" fontId="29" fillId="24" borderId="41" xfId="51" applyNumberFormat="1" applyFont="1" applyFill="1" applyBorder="1" applyAlignment="1">
      <alignment horizontal="center" vertical="center" wrapText="1"/>
    </xf>
  </cellXfs>
  <cellStyles count="839">
    <cellStyle name="20% - Accent1" xfId="2" xr:uid="{00000000-0005-0000-0000-000000000000}"/>
    <cellStyle name="20% - Accent1 2" xfId="65" xr:uid="{00000000-0005-0000-0000-000001000000}"/>
    <cellStyle name="20% - Accent2" xfId="3" xr:uid="{00000000-0005-0000-0000-000002000000}"/>
    <cellStyle name="20% - Accent2 2" xfId="66" xr:uid="{00000000-0005-0000-0000-000003000000}"/>
    <cellStyle name="20% - Accent3" xfId="4" xr:uid="{00000000-0005-0000-0000-000004000000}"/>
    <cellStyle name="20% - Accent3 2" xfId="67" xr:uid="{00000000-0005-0000-0000-000005000000}"/>
    <cellStyle name="20% - Accent4" xfId="5" xr:uid="{00000000-0005-0000-0000-000006000000}"/>
    <cellStyle name="20% - Accent4 2" xfId="68" xr:uid="{00000000-0005-0000-0000-000007000000}"/>
    <cellStyle name="20% - Accent5" xfId="6" xr:uid="{00000000-0005-0000-0000-000008000000}"/>
    <cellStyle name="20% - Accent5 2" xfId="124" xr:uid="{00000000-0005-0000-0000-000009000000}"/>
    <cellStyle name="20% - Accent6" xfId="7" xr:uid="{00000000-0005-0000-0000-00000A000000}"/>
    <cellStyle name="20% - Accent6 2" xfId="69" xr:uid="{00000000-0005-0000-0000-00000B000000}"/>
    <cellStyle name="20% - Colore 1 2" xfId="125" xr:uid="{00000000-0005-0000-0000-00000C000000}"/>
    <cellStyle name="20% - Colore 2 2" xfId="126" xr:uid="{00000000-0005-0000-0000-00000D000000}"/>
    <cellStyle name="20% - Colore 3 2" xfId="127" xr:uid="{00000000-0005-0000-0000-00000E000000}"/>
    <cellStyle name="20% - Colore 4 2" xfId="128" xr:uid="{00000000-0005-0000-0000-00000F000000}"/>
    <cellStyle name="20% - Colore 5 2" xfId="129" xr:uid="{00000000-0005-0000-0000-000010000000}"/>
    <cellStyle name="20% - Colore 6 2" xfId="130" xr:uid="{00000000-0005-0000-0000-000011000000}"/>
    <cellStyle name="40% - Accent1" xfId="8" xr:uid="{00000000-0005-0000-0000-000012000000}"/>
    <cellStyle name="40% - Accent1 2" xfId="70" xr:uid="{00000000-0005-0000-0000-000013000000}"/>
    <cellStyle name="40% - Accent2" xfId="9" xr:uid="{00000000-0005-0000-0000-000014000000}"/>
    <cellStyle name="40% - Accent2 2" xfId="131" xr:uid="{00000000-0005-0000-0000-000015000000}"/>
    <cellStyle name="40% - Accent3" xfId="10" xr:uid="{00000000-0005-0000-0000-000016000000}"/>
    <cellStyle name="40% - Accent3 2" xfId="71" xr:uid="{00000000-0005-0000-0000-000017000000}"/>
    <cellStyle name="40% - Accent4" xfId="11" xr:uid="{00000000-0005-0000-0000-000018000000}"/>
    <cellStyle name="40% - Accent4 2" xfId="72" xr:uid="{00000000-0005-0000-0000-000019000000}"/>
    <cellStyle name="40% - Accent5" xfId="12" xr:uid="{00000000-0005-0000-0000-00001A000000}"/>
    <cellStyle name="40% - Accent5 2" xfId="73" xr:uid="{00000000-0005-0000-0000-00001B000000}"/>
    <cellStyle name="40% - Accent6" xfId="13" xr:uid="{00000000-0005-0000-0000-00001C000000}"/>
    <cellStyle name="40% - Accent6 2" xfId="74" xr:uid="{00000000-0005-0000-0000-00001D000000}"/>
    <cellStyle name="40% - Colore 1 2" xfId="132" xr:uid="{00000000-0005-0000-0000-00001E000000}"/>
    <cellStyle name="40% - Colore 2 2" xfId="133" xr:uid="{00000000-0005-0000-0000-00001F000000}"/>
    <cellStyle name="40% - Colore 3 2" xfId="134" xr:uid="{00000000-0005-0000-0000-000020000000}"/>
    <cellStyle name="40% - Colore 4 2" xfId="135" xr:uid="{00000000-0005-0000-0000-000021000000}"/>
    <cellStyle name="40% - Colore 5 2" xfId="136" xr:uid="{00000000-0005-0000-0000-000022000000}"/>
    <cellStyle name="40% - Colore 6 2" xfId="137" xr:uid="{00000000-0005-0000-0000-000023000000}"/>
    <cellStyle name="60% - Accent1" xfId="14" xr:uid="{00000000-0005-0000-0000-000024000000}"/>
    <cellStyle name="60% - Accent1 2" xfId="75" xr:uid="{00000000-0005-0000-0000-000025000000}"/>
    <cellStyle name="60% - Accent2" xfId="15" xr:uid="{00000000-0005-0000-0000-000026000000}"/>
    <cellStyle name="60% - Accent2 2" xfId="76" xr:uid="{00000000-0005-0000-0000-000027000000}"/>
    <cellStyle name="60% - Accent3" xfId="16" xr:uid="{00000000-0005-0000-0000-000028000000}"/>
    <cellStyle name="60% - Accent3 2" xfId="77" xr:uid="{00000000-0005-0000-0000-000029000000}"/>
    <cellStyle name="60% - Accent4" xfId="17" xr:uid="{00000000-0005-0000-0000-00002A000000}"/>
    <cellStyle name="60% - Accent4 2" xfId="78" xr:uid="{00000000-0005-0000-0000-00002B000000}"/>
    <cellStyle name="60% - Accent5" xfId="18" xr:uid="{00000000-0005-0000-0000-00002C000000}"/>
    <cellStyle name="60% - Accent5 2" xfId="79" xr:uid="{00000000-0005-0000-0000-00002D000000}"/>
    <cellStyle name="60% - Accent6" xfId="19" xr:uid="{00000000-0005-0000-0000-00002E000000}"/>
    <cellStyle name="60% - Accent6 2" xfId="80" xr:uid="{00000000-0005-0000-0000-00002F000000}"/>
    <cellStyle name="60% - Colore 1 2" xfId="138" xr:uid="{00000000-0005-0000-0000-000030000000}"/>
    <cellStyle name="60% - Colore 2 2" xfId="139" xr:uid="{00000000-0005-0000-0000-000031000000}"/>
    <cellStyle name="60% - Colore 3 2" xfId="140" xr:uid="{00000000-0005-0000-0000-000032000000}"/>
    <cellStyle name="60% - Colore 4 2" xfId="141" xr:uid="{00000000-0005-0000-0000-000033000000}"/>
    <cellStyle name="60% - Colore 5 2" xfId="142" xr:uid="{00000000-0005-0000-0000-000034000000}"/>
    <cellStyle name="60% - Colore 6 2" xfId="143" xr:uid="{00000000-0005-0000-0000-000035000000}"/>
    <cellStyle name="Accent1" xfId="20" xr:uid="{00000000-0005-0000-0000-000036000000}"/>
    <cellStyle name="Accent1 2" xfId="81" xr:uid="{00000000-0005-0000-0000-000037000000}"/>
    <cellStyle name="Accent2" xfId="21" xr:uid="{00000000-0005-0000-0000-000038000000}"/>
    <cellStyle name="Accent2 2" xfId="82" xr:uid="{00000000-0005-0000-0000-000039000000}"/>
    <cellStyle name="Accent3" xfId="22" xr:uid="{00000000-0005-0000-0000-00003A000000}"/>
    <cellStyle name="Accent3 2" xfId="83" xr:uid="{00000000-0005-0000-0000-00003B000000}"/>
    <cellStyle name="Accent4" xfId="23" xr:uid="{00000000-0005-0000-0000-00003C000000}"/>
    <cellStyle name="Accent4 2" xfId="84" xr:uid="{00000000-0005-0000-0000-00003D000000}"/>
    <cellStyle name="Accent5" xfId="24" xr:uid="{00000000-0005-0000-0000-00003E000000}"/>
    <cellStyle name="Accent6" xfId="25" xr:uid="{00000000-0005-0000-0000-00003F000000}"/>
    <cellStyle name="Accent6 2" xfId="85" xr:uid="{00000000-0005-0000-0000-000040000000}"/>
    <cellStyle name="Bad" xfId="26" xr:uid="{00000000-0005-0000-0000-000041000000}"/>
    <cellStyle name="Bad 2" xfId="86" xr:uid="{00000000-0005-0000-0000-000042000000}"/>
    <cellStyle name="Calcolo 2" xfId="144" xr:uid="{00000000-0005-0000-0000-000043000000}"/>
    <cellStyle name="Calculation" xfId="27" xr:uid="{00000000-0005-0000-0000-000044000000}"/>
    <cellStyle name="Calculation 2" xfId="87" xr:uid="{00000000-0005-0000-0000-000045000000}"/>
    <cellStyle name="Cella collegata 2" xfId="145" xr:uid="{00000000-0005-0000-0000-000046000000}"/>
    <cellStyle name="Cella da controllare 2" xfId="146" xr:uid="{00000000-0005-0000-0000-000047000000}"/>
    <cellStyle name="Check Cell" xfId="28" xr:uid="{00000000-0005-0000-0000-000048000000}"/>
    <cellStyle name="Colore 1 2" xfId="147" xr:uid="{00000000-0005-0000-0000-000049000000}"/>
    <cellStyle name="Colore 2 2" xfId="148" xr:uid="{00000000-0005-0000-0000-00004A000000}"/>
    <cellStyle name="Colore 3 2" xfId="149" xr:uid="{00000000-0005-0000-0000-00004B000000}"/>
    <cellStyle name="Colore 4 2" xfId="150" xr:uid="{00000000-0005-0000-0000-00004C000000}"/>
    <cellStyle name="Colore 5 2" xfId="151" xr:uid="{00000000-0005-0000-0000-00004D000000}"/>
    <cellStyle name="Colore 6 2" xfId="152" xr:uid="{00000000-0005-0000-0000-00004E000000}"/>
    <cellStyle name="Currency [0]_M Netti Dett." xfId="29" xr:uid="{00000000-0005-0000-0000-00004F000000}"/>
    <cellStyle name="Currency_M Netti Dett." xfId="30" xr:uid="{00000000-0005-0000-0000-000050000000}"/>
    <cellStyle name="Dates" xfId="153" xr:uid="{00000000-0005-0000-0000-000051000000}"/>
    <cellStyle name="Euro" xfId="31" xr:uid="{00000000-0005-0000-0000-000052000000}"/>
    <cellStyle name="Euro 2" xfId="52" xr:uid="{00000000-0005-0000-0000-000053000000}"/>
    <cellStyle name="Euro 2 2" xfId="60" xr:uid="{00000000-0005-0000-0000-000054000000}"/>
    <cellStyle name="Euro 3" xfId="61" xr:uid="{00000000-0005-0000-0000-000055000000}"/>
    <cellStyle name="Euro 4" xfId="88" xr:uid="{00000000-0005-0000-0000-000056000000}"/>
    <cellStyle name="Euro_Inspot TvGen" xfId="197" xr:uid="{00000000-0005-0000-0000-000057000000}"/>
    <cellStyle name="Excel Built-in Normal" xfId="154" xr:uid="{00000000-0005-0000-0000-000058000000}"/>
    <cellStyle name="Explanatory Text" xfId="32" xr:uid="{00000000-0005-0000-0000-000059000000}"/>
    <cellStyle name="Good" xfId="33" xr:uid="{00000000-0005-0000-0000-00005A000000}"/>
    <cellStyle name="Good 2" xfId="89" xr:uid="{00000000-0005-0000-0000-00005B000000}"/>
    <cellStyle name="Heading 1" xfId="34" xr:uid="{00000000-0005-0000-0000-00005C000000}"/>
    <cellStyle name="Heading 1 2" xfId="90" xr:uid="{00000000-0005-0000-0000-00005D000000}"/>
    <cellStyle name="Heading 2" xfId="35" xr:uid="{00000000-0005-0000-0000-00005E000000}"/>
    <cellStyle name="Heading 2 2" xfId="91" xr:uid="{00000000-0005-0000-0000-00005F000000}"/>
    <cellStyle name="Heading 3" xfId="36" xr:uid="{00000000-0005-0000-0000-000060000000}"/>
    <cellStyle name="Heading 3 2" xfId="92" xr:uid="{00000000-0005-0000-0000-000061000000}"/>
    <cellStyle name="Heading 4" xfId="37" xr:uid="{00000000-0005-0000-0000-000062000000}"/>
    <cellStyle name="Heading 4 2" xfId="93" xr:uid="{00000000-0005-0000-0000-000063000000}"/>
    <cellStyle name="Input 2" xfId="62" xr:uid="{00000000-0005-0000-0000-000064000000}"/>
    <cellStyle name="Input 2 2" xfId="94" xr:uid="{00000000-0005-0000-0000-000065000000}"/>
    <cellStyle name="Linked Cell" xfId="38" xr:uid="{00000000-0005-0000-0000-000066000000}"/>
    <cellStyle name="Linked Cell 2" xfId="95" xr:uid="{00000000-0005-0000-0000-000067000000}"/>
    <cellStyle name="Migliaia [0] 2" xfId="39" xr:uid="{00000000-0005-0000-0000-000068000000}"/>
    <cellStyle name="Migliaia [0] 2 2" xfId="53" xr:uid="{00000000-0005-0000-0000-000069000000}"/>
    <cellStyle name="Migliaia [0] 2 2 2" xfId="155" xr:uid="{00000000-0005-0000-0000-00006A000000}"/>
    <cellStyle name="Migliaia [0] 2 2 2 2" xfId="210" xr:uid="{7F68231A-89FB-4CD0-9A89-70AFFCCAD85E}"/>
    <cellStyle name="Migliaia [0] 2 2 2 2 2" xfId="252" xr:uid="{BA3199C7-9E47-42AA-A7A2-4E753E884FDA}"/>
    <cellStyle name="Migliaia [0] 2 2 2 2 2 2" xfId="334" xr:uid="{AA103CE8-CA8C-4C62-846A-4917FAC2A342}"/>
    <cellStyle name="Migliaia [0] 2 2 2 2 2 2 2" xfId="498" xr:uid="{850D42A3-FDBF-4516-840A-839ED61EB99C}"/>
    <cellStyle name="Migliaia [0] 2 2 2 2 2 2 2 2" xfId="823" xr:uid="{D5EDEF1D-EAD0-4D49-9C27-74D1B814D640}"/>
    <cellStyle name="Migliaia [0] 2 2 2 2 2 2 3" xfId="661" xr:uid="{1EB80FBA-CF9A-43E2-B6D0-A89F388F5BC8}"/>
    <cellStyle name="Migliaia [0] 2 2 2 2 2 3" xfId="417" xr:uid="{EDE0626F-4EFB-4F3F-932C-C7635EB6D151}"/>
    <cellStyle name="Migliaia [0] 2 2 2 2 2 3 2" xfId="742" xr:uid="{49270DE8-FD1A-4F22-96CF-02B4B33E7BE9}"/>
    <cellStyle name="Migliaia [0] 2 2 2 2 2 4" xfId="580" xr:uid="{F9D25E18-54E8-4AC9-9446-9AEED4B4CC1F}"/>
    <cellStyle name="Migliaia [0] 2 2 2 2 3" xfId="294" xr:uid="{82D25755-B2A5-449D-8851-7B10DB73DA35}"/>
    <cellStyle name="Migliaia [0] 2 2 2 2 3 2" xfId="458" xr:uid="{85FE7A32-C20A-4D67-A068-FEF2ABF29D26}"/>
    <cellStyle name="Migliaia [0] 2 2 2 2 3 2 2" xfId="783" xr:uid="{05E76225-49CD-413A-9906-4D0C1EF20E52}"/>
    <cellStyle name="Migliaia [0] 2 2 2 2 3 3" xfId="621" xr:uid="{0E782D53-E4E3-4A0E-96C6-70F9C9D9C4FC}"/>
    <cellStyle name="Migliaia [0] 2 2 2 2 4" xfId="377" xr:uid="{44B82BEE-4E5F-4980-A025-CB4D4785B44F}"/>
    <cellStyle name="Migliaia [0] 2 2 2 2 4 2" xfId="702" xr:uid="{A97D6B4C-E2F1-4BCE-ACCC-BCB7F865D94B}"/>
    <cellStyle name="Migliaia [0] 2 2 2 2 5" xfId="540" xr:uid="{20E02BE1-7F97-4E06-A7B8-85F02CB463F4}"/>
    <cellStyle name="Migliaia [0] 2 2 2 3" xfId="232" xr:uid="{34A317F1-8EB3-40BB-9389-BD55D58231E1}"/>
    <cellStyle name="Migliaia [0] 2 2 2 3 2" xfId="314" xr:uid="{088D580D-B2E3-4871-9095-701E078546ED}"/>
    <cellStyle name="Migliaia [0] 2 2 2 3 2 2" xfId="478" xr:uid="{6B9A27ED-9136-481C-8BF3-7FB8E3979C5B}"/>
    <cellStyle name="Migliaia [0] 2 2 2 3 2 2 2" xfId="803" xr:uid="{8C3E44EA-EAE9-4D29-B6A7-815DFB0FDFD0}"/>
    <cellStyle name="Migliaia [0] 2 2 2 3 2 3" xfId="641" xr:uid="{504A833A-5BAA-4255-91C5-2D751344BC5F}"/>
    <cellStyle name="Migliaia [0] 2 2 2 3 3" xfId="397" xr:uid="{13952D60-C72F-447A-B4CB-E0EE68555798}"/>
    <cellStyle name="Migliaia [0] 2 2 2 3 3 2" xfId="722" xr:uid="{9811FC49-3C8F-4677-9ABA-FDEEE39A893A}"/>
    <cellStyle name="Migliaia [0] 2 2 2 3 4" xfId="560" xr:uid="{515A64D6-2405-4021-82E1-B9AEEB7FBDE1}"/>
    <cellStyle name="Migliaia [0] 2 2 2 4" xfId="274" xr:uid="{CC65CDD5-E7BC-4755-9D0C-B20C6B2EAC45}"/>
    <cellStyle name="Migliaia [0] 2 2 2 4 2" xfId="438" xr:uid="{3F6A3437-17CB-4B1B-82FF-5990245E04F6}"/>
    <cellStyle name="Migliaia [0] 2 2 2 4 2 2" xfId="763" xr:uid="{C37B3BB5-C82C-475B-9B0A-0C784E59949B}"/>
    <cellStyle name="Migliaia [0] 2 2 2 4 3" xfId="601" xr:uid="{D703B7DB-0CFF-4D68-AEE6-C227B194339F}"/>
    <cellStyle name="Migliaia [0] 2 2 2 5" xfId="357" xr:uid="{F36AF7C2-801F-4E3E-821C-E05CCEADF296}"/>
    <cellStyle name="Migliaia [0] 2 2 2 5 2" xfId="682" xr:uid="{FD4C28A2-A836-4112-BE82-D3AF509E46D7}"/>
    <cellStyle name="Migliaia [0] 2 2 2 6" xfId="520" xr:uid="{FA011004-7D5D-45A3-8052-D93EE4A4FC7B}"/>
    <cellStyle name="Migliaia [0] 2 2 3" xfId="206" xr:uid="{91772F5C-6A90-4788-8817-450ACBCABA76}"/>
    <cellStyle name="Migliaia [0] 2 2 3 2" xfId="249" xr:uid="{5C7AC15F-A2AC-49C6-9169-C3608988D72B}"/>
    <cellStyle name="Migliaia [0] 2 2 3 2 2" xfId="331" xr:uid="{6F72DFD4-7D15-4FE8-9F0C-B207CD25CD5A}"/>
    <cellStyle name="Migliaia [0] 2 2 3 2 2 2" xfId="495" xr:uid="{FD13ADC9-B952-4ADF-9D15-97A2C2E53DC8}"/>
    <cellStyle name="Migliaia [0] 2 2 3 2 2 2 2" xfId="820" xr:uid="{110691F2-4611-4235-B1BB-B1234249B608}"/>
    <cellStyle name="Migliaia [0] 2 2 3 2 2 3" xfId="658" xr:uid="{3D77C318-4963-4B49-B87F-CF11D9215DD6}"/>
    <cellStyle name="Migliaia [0] 2 2 3 2 3" xfId="414" xr:uid="{440FC144-52E5-40F4-8B31-37C06DCBEC38}"/>
    <cellStyle name="Migliaia [0] 2 2 3 2 3 2" xfId="739" xr:uid="{6BB20DB1-CB8F-4C3F-A98B-B79D3FC385D6}"/>
    <cellStyle name="Migliaia [0] 2 2 3 2 4" xfId="577" xr:uid="{CA0375AA-098F-4798-A996-481C13969D93}"/>
    <cellStyle name="Migliaia [0] 2 2 3 3" xfId="291" xr:uid="{1F609729-500D-49EC-9EC8-E7E7AB9269DD}"/>
    <cellStyle name="Migliaia [0] 2 2 3 3 2" xfId="455" xr:uid="{A24DEF77-7A0C-44F3-BF83-51680DA2B806}"/>
    <cellStyle name="Migliaia [0] 2 2 3 3 2 2" xfId="780" xr:uid="{E85D4251-B626-4B32-A796-ED0E9DA5EB3F}"/>
    <cellStyle name="Migliaia [0] 2 2 3 3 3" xfId="618" xr:uid="{9103FF13-178A-47F3-BA33-20159A3A1D79}"/>
    <cellStyle name="Migliaia [0] 2 2 3 4" xfId="374" xr:uid="{2E5FD035-86ED-4A11-9C78-045FEC0052C6}"/>
    <cellStyle name="Migliaia [0] 2 2 3 4 2" xfId="699" xr:uid="{0599DD43-EC9B-4B94-85E5-29CDB0E2F301}"/>
    <cellStyle name="Migliaia [0] 2 2 3 5" xfId="537" xr:uid="{1079DD70-1EFC-4FA4-A3D7-067B2863074D}"/>
    <cellStyle name="Migliaia [0] 2 2 4" xfId="229" xr:uid="{95E44552-1669-4FCF-B597-80D63ACE4FC3}"/>
    <cellStyle name="Migliaia [0] 2 2 4 2" xfId="311" xr:uid="{0AA0D452-0C31-488D-906E-1BED11E278AE}"/>
    <cellStyle name="Migliaia [0] 2 2 4 2 2" xfId="475" xr:uid="{B56E5EFD-6471-4D29-8E75-2B1887147FB6}"/>
    <cellStyle name="Migliaia [0] 2 2 4 2 2 2" xfId="800" xr:uid="{80010171-190F-47EF-9B90-D260F70DF650}"/>
    <cellStyle name="Migliaia [0] 2 2 4 2 3" xfId="638" xr:uid="{518DA62A-7F00-47BA-8B69-8B16196D1DD5}"/>
    <cellStyle name="Migliaia [0] 2 2 4 3" xfId="394" xr:uid="{14C2858E-D856-4CC8-A99B-E8841F8CBCB3}"/>
    <cellStyle name="Migliaia [0] 2 2 4 3 2" xfId="719" xr:uid="{A425413C-2426-411C-A760-EF13EFD34715}"/>
    <cellStyle name="Migliaia [0] 2 2 4 4" xfId="557" xr:uid="{CB6B42A1-ABD6-4DFA-8538-8723A1C37BD6}"/>
    <cellStyle name="Migliaia [0] 2 2 5" xfId="271" xr:uid="{363C0175-F281-41D2-88DF-D9310BD4439A}"/>
    <cellStyle name="Migliaia [0] 2 2 5 2" xfId="435" xr:uid="{2EED95C2-B30F-49C4-A6C8-98A81B034156}"/>
    <cellStyle name="Migliaia [0] 2 2 5 2 2" xfId="760" xr:uid="{A3DDA67E-432E-48F2-8D9F-7C0BCACB3C73}"/>
    <cellStyle name="Migliaia [0] 2 2 5 3" xfId="598" xr:uid="{0751F1C9-25C1-4D70-B727-3532CE5EF61F}"/>
    <cellStyle name="Migliaia [0] 2 2 6" xfId="354" xr:uid="{D9C60A39-7E07-436E-8CBC-E52100897EE0}"/>
    <cellStyle name="Migliaia [0] 2 2 6 2" xfId="679" xr:uid="{4AA0295B-FDE1-48B9-A55C-BE5EB7895681}"/>
    <cellStyle name="Migliaia [0] 2 2 7" xfId="517" xr:uid="{C751D848-E50E-4853-9664-EFFC7A910382}"/>
    <cellStyle name="Migliaia [0] 2 3" xfId="156" xr:uid="{00000000-0005-0000-0000-00006B000000}"/>
    <cellStyle name="Migliaia [0] 2 3 2" xfId="211" xr:uid="{45B70858-D7DA-493F-8ED6-3B7DEC7687E4}"/>
    <cellStyle name="Migliaia [0] 2 3 2 2" xfId="253" xr:uid="{79133610-BD32-434C-8777-845E8957CF0D}"/>
    <cellStyle name="Migliaia [0] 2 3 2 2 2" xfId="335" xr:uid="{B7993E8F-DC4C-43BA-943C-3EC3F82FA4CF}"/>
    <cellStyle name="Migliaia [0] 2 3 2 2 2 2" xfId="499" xr:uid="{A8A1B534-1D72-43BC-A390-CB7DD48F0819}"/>
    <cellStyle name="Migliaia [0] 2 3 2 2 2 2 2" xfId="824" xr:uid="{42F5FAF0-4398-471E-933A-C38A85B8E2DF}"/>
    <cellStyle name="Migliaia [0] 2 3 2 2 2 3" xfId="662" xr:uid="{111CCBCE-3310-450F-BA8E-DEE0B15C08BB}"/>
    <cellStyle name="Migliaia [0] 2 3 2 2 3" xfId="418" xr:uid="{C28B84CF-FE57-4225-82E9-29B770C179BA}"/>
    <cellStyle name="Migliaia [0] 2 3 2 2 3 2" xfId="743" xr:uid="{B041C290-8D9C-4DDE-9C18-F3BABCA14D5F}"/>
    <cellStyle name="Migliaia [0] 2 3 2 2 4" xfId="581" xr:uid="{A47C694F-73B9-4BBC-932E-9DF9F05404F4}"/>
    <cellStyle name="Migliaia [0] 2 3 2 3" xfId="295" xr:uid="{81AC15E9-D5E4-47A7-8F37-5ADEBED67019}"/>
    <cellStyle name="Migliaia [0] 2 3 2 3 2" xfId="459" xr:uid="{41F81848-F5AC-4339-BB47-A01F8FF2E41E}"/>
    <cellStyle name="Migliaia [0] 2 3 2 3 2 2" xfId="784" xr:uid="{782E1097-1E25-4B68-A296-B9E102656FF5}"/>
    <cellStyle name="Migliaia [0] 2 3 2 3 3" xfId="622" xr:uid="{1F8229D6-A49D-4A21-976E-CD90BEF52C45}"/>
    <cellStyle name="Migliaia [0] 2 3 2 4" xfId="378" xr:uid="{A9853D80-5F1A-4039-9108-4A154A40B99D}"/>
    <cellStyle name="Migliaia [0] 2 3 2 4 2" xfId="703" xr:uid="{9195B93D-0E4B-46ED-B243-28C85DB28AEA}"/>
    <cellStyle name="Migliaia [0] 2 3 2 5" xfId="541" xr:uid="{8B9630F4-5AC1-4AFC-90ED-AA26CED38CB1}"/>
    <cellStyle name="Migliaia [0] 2 3 3" xfId="233" xr:uid="{2F1B1FF9-FCBF-41C7-9991-61E12F98FC35}"/>
    <cellStyle name="Migliaia [0] 2 3 3 2" xfId="315" xr:uid="{546BE13B-AA4A-40B3-B07F-AE0071B90DAA}"/>
    <cellStyle name="Migliaia [0] 2 3 3 2 2" xfId="479" xr:uid="{79D7BC6D-D90E-4F31-9420-7EB2A63592E5}"/>
    <cellStyle name="Migliaia [0] 2 3 3 2 2 2" xfId="804" xr:uid="{CD679A58-F8F9-41F4-8A88-F6D211028081}"/>
    <cellStyle name="Migliaia [0] 2 3 3 2 3" xfId="642" xr:uid="{753E4B47-032C-4CB8-9808-AEE7EE834FF1}"/>
    <cellStyle name="Migliaia [0] 2 3 3 3" xfId="398" xr:uid="{BD2A2B09-345A-4B40-A2EE-79A2183A7881}"/>
    <cellStyle name="Migliaia [0] 2 3 3 3 2" xfId="723" xr:uid="{879312D7-D5E6-4F56-ACF4-76DCF0E1E1D7}"/>
    <cellStyle name="Migliaia [0] 2 3 3 4" xfId="561" xr:uid="{3F6A6986-CEE2-429C-9418-72276D0B04DB}"/>
    <cellStyle name="Migliaia [0] 2 3 4" xfId="275" xr:uid="{1960EE92-BA0A-44DF-AC43-A02DAF767AA0}"/>
    <cellStyle name="Migliaia [0] 2 3 4 2" xfId="439" xr:uid="{5C568C8C-4E29-46A9-BECD-0E69BCC7C091}"/>
    <cellStyle name="Migliaia [0] 2 3 4 2 2" xfId="764" xr:uid="{28D08479-20EE-4FAE-8ACD-62E04FEB5B4E}"/>
    <cellStyle name="Migliaia [0] 2 3 4 3" xfId="602" xr:uid="{8BAB9B87-A111-411E-B614-587FD496ABBD}"/>
    <cellStyle name="Migliaia [0] 2 3 5" xfId="358" xr:uid="{88FA2EDD-F38D-4EE7-9E73-C649638DA1F1}"/>
    <cellStyle name="Migliaia [0] 2 3 5 2" xfId="683" xr:uid="{8E79895B-C40B-4FA1-B419-49933EDF5070}"/>
    <cellStyle name="Migliaia [0] 2 3 6" xfId="521" xr:uid="{C9CC8948-C943-4632-8AA0-7FBADC9B0CBF}"/>
    <cellStyle name="Migliaia [0] 2 4" xfId="204" xr:uid="{533B1670-FFF8-4593-99BE-5D93676D2D57}"/>
    <cellStyle name="Migliaia [0] 2 4 2" xfId="247" xr:uid="{A71C1AF7-1F4D-43BC-87FB-7560DF027C1A}"/>
    <cellStyle name="Migliaia [0] 2 4 2 2" xfId="329" xr:uid="{C316A758-B340-4179-A69F-1B5867EEBFFC}"/>
    <cellStyle name="Migliaia [0] 2 4 2 2 2" xfId="493" xr:uid="{D5E5B726-2017-42F3-B44D-1E1CCE135A32}"/>
    <cellStyle name="Migliaia [0] 2 4 2 2 2 2" xfId="818" xr:uid="{4EC4E3BD-021B-47F2-A3E5-C3957DAFBC50}"/>
    <cellStyle name="Migliaia [0] 2 4 2 2 3" xfId="656" xr:uid="{72996D7D-F5A0-4B17-87F0-1F35C235D91A}"/>
    <cellStyle name="Migliaia [0] 2 4 2 3" xfId="412" xr:uid="{D83EB735-D328-49CA-826B-374E54E2F6BA}"/>
    <cellStyle name="Migliaia [0] 2 4 2 3 2" xfId="737" xr:uid="{4923D5F7-DF08-492D-9553-BC5CCB87FDBF}"/>
    <cellStyle name="Migliaia [0] 2 4 2 4" xfId="575" xr:uid="{45B75452-6009-4246-B65F-9B4B61DF456B}"/>
    <cellStyle name="Migliaia [0] 2 4 3" xfId="289" xr:uid="{9AE70EB8-A5DA-4F33-87FA-D25656145A07}"/>
    <cellStyle name="Migliaia [0] 2 4 3 2" xfId="453" xr:uid="{E139EDD9-D456-458B-8287-FA7B5D96AB31}"/>
    <cellStyle name="Migliaia [0] 2 4 3 2 2" xfId="778" xr:uid="{18EB99F2-981A-472D-BCA7-69FC025B12DD}"/>
    <cellStyle name="Migliaia [0] 2 4 3 3" xfId="616" xr:uid="{88B1F149-B54B-4EC0-B5A5-DF2B56176AF5}"/>
    <cellStyle name="Migliaia [0] 2 4 4" xfId="372" xr:uid="{047FA64E-AD93-4776-931A-A99FFCB02B3B}"/>
    <cellStyle name="Migliaia [0] 2 4 4 2" xfId="697" xr:uid="{BDBE8A99-789B-4684-95F0-A8F288628D0A}"/>
    <cellStyle name="Migliaia [0] 2 4 5" xfId="535" xr:uid="{1BDEFCD3-E205-4801-A20A-FB53B300DC00}"/>
    <cellStyle name="Migliaia [0] 2 5" xfId="227" xr:uid="{B1E45453-8508-448F-8130-CFFD4A3831DC}"/>
    <cellStyle name="Migliaia [0] 2 5 2" xfId="309" xr:uid="{7EEEC0AC-5F64-40FB-9B73-00F9F8E3083F}"/>
    <cellStyle name="Migliaia [0] 2 5 2 2" xfId="473" xr:uid="{86D94421-C559-4AD0-BF65-466A192DA1C5}"/>
    <cellStyle name="Migliaia [0] 2 5 2 2 2" xfId="798" xr:uid="{3AD6931B-8E97-412C-8CD8-42446055AFD7}"/>
    <cellStyle name="Migliaia [0] 2 5 2 3" xfId="636" xr:uid="{7A139526-20CC-4E15-82A8-2EE93BF355A7}"/>
    <cellStyle name="Migliaia [0] 2 5 3" xfId="392" xr:uid="{09663C25-8303-4626-BBDB-C8F74290E447}"/>
    <cellStyle name="Migliaia [0] 2 5 3 2" xfId="717" xr:uid="{4E12662A-1F49-42CC-90D6-D4A99697D4A5}"/>
    <cellStyle name="Migliaia [0] 2 5 4" xfId="555" xr:uid="{11757B4A-A5C2-4742-96C7-4E24F94BD470}"/>
    <cellStyle name="Migliaia [0] 2 6" xfId="269" xr:uid="{5B9E9F7D-9BD2-456F-9636-210B3075B0A7}"/>
    <cellStyle name="Migliaia [0] 2 6 2" xfId="433" xr:uid="{002A78AC-9BD7-4D6E-A0B3-7D9DCE390BDF}"/>
    <cellStyle name="Migliaia [0] 2 6 2 2" xfId="758" xr:uid="{4E41A467-FB57-4582-BF8E-0F576D80B59F}"/>
    <cellStyle name="Migliaia [0] 2 6 3" xfId="596" xr:uid="{3639056A-1A03-4030-957E-8FDED419DCF5}"/>
    <cellStyle name="Migliaia [0] 2 7" xfId="352" xr:uid="{D7DEB932-60C3-4F28-868D-C6766C1B18B4}"/>
    <cellStyle name="Migliaia [0] 2 7 2" xfId="677" xr:uid="{C469DD24-B098-466C-ADB7-50BAAC671A34}"/>
    <cellStyle name="Migliaia [0] 2 8" xfId="515" xr:uid="{F1FB6019-1217-426C-9881-7977C333A0CC}"/>
    <cellStyle name="Migliaia [0] 3" xfId="49" xr:uid="{00000000-0005-0000-0000-00006C000000}"/>
    <cellStyle name="Migliaia [0] 3 2" xfId="205" xr:uid="{FBCBCD83-7ABD-4F70-AD6F-B655AC2AF5F2}"/>
    <cellStyle name="Migliaia [0] 3 2 2" xfId="248" xr:uid="{0D3A500F-BF14-45E7-A547-6A442A86CE2B}"/>
    <cellStyle name="Migliaia [0] 3 2 2 2" xfId="330" xr:uid="{7FA07870-5168-4594-B3CF-747A1C8A361C}"/>
    <cellStyle name="Migliaia [0] 3 2 2 2 2" xfId="494" xr:uid="{C5C2A172-4FF1-4739-8FFC-05DCF1E62341}"/>
    <cellStyle name="Migliaia [0] 3 2 2 2 2 2" xfId="819" xr:uid="{1BCAC5AF-DC14-4A97-AAD0-5DDE6BB2DDE8}"/>
    <cellStyle name="Migliaia [0] 3 2 2 2 3" xfId="657" xr:uid="{9DCC22AD-24DC-4B11-A09C-6B8B545AAE4F}"/>
    <cellStyle name="Migliaia [0] 3 2 2 3" xfId="413" xr:uid="{C8526E7B-2B12-4251-B7D5-0764E58D5F2A}"/>
    <cellStyle name="Migliaia [0] 3 2 2 3 2" xfId="738" xr:uid="{C36A01AD-A1AA-45D4-BBF0-EE18F24BFF62}"/>
    <cellStyle name="Migliaia [0] 3 2 2 4" xfId="576" xr:uid="{2370812E-C8EA-4F6E-9B3D-CB946625CBE0}"/>
    <cellStyle name="Migliaia [0] 3 2 3" xfId="290" xr:uid="{D5221D3D-4C8B-49CE-BC57-3894C2389778}"/>
    <cellStyle name="Migliaia [0] 3 2 3 2" xfId="454" xr:uid="{2E8DB2DB-D7F8-42FC-9088-E3000A4B7ECD}"/>
    <cellStyle name="Migliaia [0] 3 2 3 2 2" xfId="779" xr:uid="{141CD1EF-1540-491D-B87F-CD4A1928DF26}"/>
    <cellStyle name="Migliaia [0] 3 2 3 3" xfId="617" xr:uid="{96D0E219-361E-46E0-88EC-5AE79861D378}"/>
    <cellStyle name="Migliaia [0] 3 2 4" xfId="373" xr:uid="{15A3C3A7-8784-4629-9691-1843590A1C32}"/>
    <cellStyle name="Migliaia [0] 3 2 4 2" xfId="698" xr:uid="{6B54658E-07B6-41EB-8199-3EC1D53331E6}"/>
    <cellStyle name="Migliaia [0] 3 2 5" xfId="536" xr:uid="{8B9D24C4-6314-4291-9533-59CF6AB9BA7C}"/>
    <cellStyle name="Migliaia [0] 3 3" xfId="228" xr:uid="{A2BBA61C-8A6C-4D72-A15B-BDEEABCF3B0A}"/>
    <cellStyle name="Migliaia [0] 3 3 2" xfId="310" xr:uid="{BC409D62-EFAA-4D60-993C-B34F4035BB31}"/>
    <cellStyle name="Migliaia [0] 3 3 2 2" xfId="474" xr:uid="{ABA374CB-F83E-4B81-8FAC-DD5A6386D249}"/>
    <cellStyle name="Migliaia [0] 3 3 2 2 2" xfId="799" xr:uid="{80EF06BB-88B8-4EBD-B9B3-DCF4924FAB82}"/>
    <cellStyle name="Migliaia [0] 3 3 2 3" xfId="637" xr:uid="{365C9CE9-26BD-4F97-9C05-7C6D38EB9BCC}"/>
    <cellStyle name="Migliaia [0] 3 3 3" xfId="393" xr:uid="{6191A8B1-97EB-454C-9A95-E3E6C726638B}"/>
    <cellStyle name="Migliaia [0] 3 3 3 2" xfId="718" xr:uid="{81134B9A-D59C-49A8-8B5A-CC71A20A2C29}"/>
    <cellStyle name="Migliaia [0] 3 3 4" xfId="556" xr:uid="{600B1C59-528B-4130-ADAA-2430249E9052}"/>
    <cellStyle name="Migliaia [0] 3 4" xfId="270" xr:uid="{F75986E2-9518-4963-AF3C-854D0D8702BA}"/>
    <cellStyle name="Migliaia [0] 3 4 2" xfId="434" xr:uid="{4485A556-11CE-41EC-A28D-49C611E1E5E0}"/>
    <cellStyle name="Migliaia [0] 3 4 2 2" xfId="759" xr:uid="{C4989050-2178-47EE-9ED3-AB526CC7173A}"/>
    <cellStyle name="Migliaia [0] 3 4 3" xfId="597" xr:uid="{5E948742-DFFC-4DCF-BD45-D4F7B131A738}"/>
    <cellStyle name="Migliaia [0] 3 5" xfId="353" xr:uid="{8432546F-D211-4F33-9AD4-E86B4C97B4BA}"/>
    <cellStyle name="Migliaia [0] 3 5 2" xfId="678" xr:uid="{BC0A9362-F39B-4AB1-91E8-8CC18FD13E8E}"/>
    <cellStyle name="Migliaia [0] 3 6" xfId="516" xr:uid="{6F34B4F1-5B5C-487D-96F7-DC444201BA3F}"/>
    <cellStyle name="Migliaia [0] 4" xfId="157" xr:uid="{00000000-0005-0000-0000-00006D000000}"/>
    <cellStyle name="Migliaia [0] 4 2" xfId="158" xr:uid="{00000000-0005-0000-0000-00006E000000}"/>
    <cellStyle name="Migliaia [0] 4 2 2" xfId="213" xr:uid="{6834FBE9-61F3-4C99-B97B-3B27DB04DACA}"/>
    <cellStyle name="Migliaia [0] 4 2 2 2" xfId="255" xr:uid="{9CA1203C-7DAD-471E-96BE-859FF660664D}"/>
    <cellStyle name="Migliaia [0] 4 2 2 2 2" xfId="337" xr:uid="{14BF7EF8-CA16-40AE-8836-C193328C2866}"/>
    <cellStyle name="Migliaia [0] 4 2 2 2 2 2" xfId="501" xr:uid="{8C76267E-9E8D-4E47-90FB-FA70C4298DBB}"/>
    <cellStyle name="Migliaia [0] 4 2 2 2 2 2 2" xfId="826" xr:uid="{F7872F32-C920-438D-BAFB-5799AD06FE63}"/>
    <cellStyle name="Migliaia [0] 4 2 2 2 2 3" xfId="664" xr:uid="{1D47BFF6-BCE9-44A6-9F5F-E26BC6770BE0}"/>
    <cellStyle name="Migliaia [0] 4 2 2 2 3" xfId="420" xr:uid="{7EF0E5A4-9255-4DBB-B01E-021B732F5549}"/>
    <cellStyle name="Migliaia [0] 4 2 2 2 3 2" xfId="745" xr:uid="{D38A17EA-7188-413E-A953-8F33601AB8DB}"/>
    <cellStyle name="Migliaia [0] 4 2 2 2 4" xfId="583" xr:uid="{E4D74EA8-69DE-4019-8627-4E3FE1B75055}"/>
    <cellStyle name="Migliaia [0] 4 2 2 3" xfId="297" xr:uid="{AB2C0816-214E-475C-BFB3-B074DDF371E9}"/>
    <cellStyle name="Migliaia [0] 4 2 2 3 2" xfId="461" xr:uid="{589F2ED3-62AE-496A-BF4D-76D34FE9B2CF}"/>
    <cellStyle name="Migliaia [0] 4 2 2 3 2 2" xfId="786" xr:uid="{5A623E7B-B3FF-4F57-BA9D-1185A88DFCCF}"/>
    <cellStyle name="Migliaia [0] 4 2 2 3 3" xfId="624" xr:uid="{1B25B485-09FC-4CEB-AF47-53F7E060194C}"/>
    <cellStyle name="Migliaia [0] 4 2 2 4" xfId="380" xr:uid="{6B9FAE0A-3435-4A92-9CF5-BEA662B91E02}"/>
    <cellStyle name="Migliaia [0] 4 2 2 4 2" xfId="705" xr:uid="{4CC7FBD2-D9B5-4F67-9D74-7C6F7D5F2059}"/>
    <cellStyle name="Migliaia [0] 4 2 2 5" xfId="543" xr:uid="{F59B1999-27B8-4B19-8D09-229F1D7E53EB}"/>
    <cellStyle name="Migliaia [0] 4 2 3" xfId="235" xr:uid="{40C637B7-8325-4A2D-8790-27AC118804B9}"/>
    <cellStyle name="Migliaia [0] 4 2 3 2" xfId="317" xr:uid="{6EF8D82E-16DF-437B-B0ED-141624BCA124}"/>
    <cellStyle name="Migliaia [0] 4 2 3 2 2" xfId="481" xr:uid="{6EE97328-2D2C-4919-BF14-FDC9E9C3653D}"/>
    <cellStyle name="Migliaia [0] 4 2 3 2 2 2" xfId="806" xr:uid="{E4D780EA-7342-4DA6-A980-098359944863}"/>
    <cellStyle name="Migliaia [0] 4 2 3 2 3" xfId="644" xr:uid="{38E013CA-0C71-4C20-8966-451C4854C3CA}"/>
    <cellStyle name="Migliaia [0] 4 2 3 3" xfId="400" xr:uid="{2CFD94A8-147C-42C7-B18A-A7B509D41E6B}"/>
    <cellStyle name="Migliaia [0] 4 2 3 3 2" xfId="725" xr:uid="{F38F49BC-5C67-441E-9994-D7C54E5E45EC}"/>
    <cellStyle name="Migliaia [0] 4 2 3 4" xfId="563" xr:uid="{0AB4654D-C157-4765-B9D0-353DFD007EF4}"/>
    <cellStyle name="Migliaia [0] 4 2 4" xfId="277" xr:uid="{6A8C30B6-2B81-492D-9FCF-2003E74B0FAC}"/>
    <cellStyle name="Migliaia [0] 4 2 4 2" xfId="441" xr:uid="{71A2DBFC-B78F-464A-855D-7659B3E8F012}"/>
    <cellStyle name="Migliaia [0] 4 2 4 2 2" xfId="766" xr:uid="{B4B1C9A7-C76D-4C81-842D-5D1CB133AAD7}"/>
    <cellStyle name="Migliaia [0] 4 2 4 3" xfId="604" xr:uid="{7E5EEFE8-3B35-4439-ACDA-B89336A0A484}"/>
    <cellStyle name="Migliaia [0] 4 2 5" xfId="360" xr:uid="{8ED606E7-BE03-4ACF-86AD-7ABBB7C2E5D3}"/>
    <cellStyle name="Migliaia [0] 4 2 5 2" xfId="685" xr:uid="{F1702E0D-7A86-4F18-A244-98DBD5986592}"/>
    <cellStyle name="Migliaia [0] 4 2 6" xfId="523" xr:uid="{03E0673F-A029-453A-AA79-59137F8775CE}"/>
    <cellStyle name="Migliaia [0] 4 3" xfId="212" xr:uid="{D67AE182-7F91-450F-A11B-A770B1FBFC53}"/>
    <cellStyle name="Migliaia [0] 4 3 2" xfId="254" xr:uid="{0C4FA083-FDA1-4B0F-8D41-D9068FCAE11F}"/>
    <cellStyle name="Migliaia [0] 4 3 2 2" xfId="336" xr:uid="{666DB201-193A-4E81-BF77-1F21F87974C4}"/>
    <cellStyle name="Migliaia [0] 4 3 2 2 2" xfId="500" xr:uid="{7215AA3E-A9BD-4F52-B643-5E0361C4D719}"/>
    <cellStyle name="Migliaia [0] 4 3 2 2 2 2" xfId="825" xr:uid="{7FFDACE1-065E-4D16-A3B8-29437C1B0788}"/>
    <cellStyle name="Migliaia [0] 4 3 2 2 3" xfId="663" xr:uid="{C48E4F86-A3CE-4AF5-99F8-FA261D55C4B0}"/>
    <cellStyle name="Migliaia [0] 4 3 2 3" xfId="419" xr:uid="{12383DB5-389A-490B-9437-B57326C04583}"/>
    <cellStyle name="Migliaia [0] 4 3 2 3 2" xfId="744" xr:uid="{35B86540-576B-4F3A-8A9D-64AB9C210BD4}"/>
    <cellStyle name="Migliaia [0] 4 3 2 4" xfId="582" xr:uid="{F7DAFFC8-423B-4007-A62C-F8EEA67B3ECD}"/>
    <cellStyle name="Migliaia [0] 4 3 3" xfId="296" xr:uid="{AAE6D54A-8B50-4E41-B8CA-089B09B54DF8}"/>
    <cellStyle name="Migliaia [0] 4 3 3 2" xfId="460" xr:uid="{12CB480C-8CE5-4415-AAAC-DF7E7E7B8E1B}"/>
    <cellStyle name="Migliaia [0] 4 3 3 2 2" xfId="785" xr:uid="{48BA8032-B9D3-4A61-BA81-9FA499F52824}"/>
    <cellStyle name="Migliaia [0] 4 3 3 3" xfId="623" xr:uid="{C5489904-9F0A-43B3-9E0B-CCCD59ECDDF2}"/>
    <cellStyle name="Migliaia [0] 4 3 4" xfId="379" xr:uid="{D529AF27-6B21-48E5-85A8-B541A44EDF05}"/>
    <cellStyle name="Migliaia [0] 4 3 4 2" xfId="704" xr:uid="{D0A41B0B-0530-445D-8CF0-8386DF2A41A2}"/>
    <cellStyle name="Migliaia [0] 4 3 5" xfId="542" xr:uid="{59E76FFF-E56A-4180-BA2A-8EFFE5E41059}"/>
    <cellStyle name="Migliaia [0] 4 4" xfId="234" xr:uid="{780AB0F3-F213-471E-8950-568542B93BFA}"/>
    <cellStyle name="Migliaia [0] 4 4 2" xfId="316" xr:uid="{0FA8FD99-DE59-415B-AC02-D07319DF61DA}"/>
    <cellStyle name="Migliaia [0] 4 4 2 2" xfId="480" xr:uid="{3D96FB48-72FC-48EC-AD10-336DF9FA2C7B}"/>
    <cellStyle name="Migliaia [0] 4 4 2 2 2" xfId="805" xr:uid="{28291079-2CD1-4D15-8559-4C9704A4DD69}"/>
    <cellStyle name="Migliaia [0] 4 4 2 3" xfId="643" xr:uid="{1F33A114-2F66-4405-B1DD-C5C574C9EEE4}"/>
    <cellStyle name="Migliaia [0] 4 4 3" xfId="399" xr:uid="{A1E7D37F-A860-4612-A74A-64B30E0EBB03}"/>
    <cellStyle name="Migliaia [0] 4 4 3 2" xfId="724" xr:uid="{3E3CDB51-107C-4466-B711-E9F308494839}"/>
    <cellStyle name="Migliaia [0] 4 4 4" xfId="562" xr:uid="{EAAA0A4D-E809-4D6F-A302-9DB99CB1B0F5}"/>
    <cellStyle name="Migliaia [0] 4 5" xfId="276" xr:uid="{25A1FE24-228D-4A51-83DB-5197BF563A10}"/>
    <cellStyle name="Migliaia [0] 4 5 2" xfId="440" xr:uid="{1D66E82C-193C-4316-8645-4BBB934BFCFA}"/>
    <cellStyle name="Migliaia [0] 4 5 2 2" xfId="765" xr:uid="{7EEC3615-25A3-4651-9608-A8CBB71C2B93}"/>
    <cellStyle name="Migliaia [0] 4 5 3" xfId="603" xr:uid="{4F0D0F24-2DE7-41A0-8F48-B6A21A0B983F}"/>
    <cellStyle name="Migliaia [0] 4 6" xfId="359" xr:uid="{DF9187FC-4E99-43EF-B42D-5C3E550B7E75}"/>
    <cellStyle name="Migliaia [0] 4 6 2" xfId="684" xr:uid="{B1E057AE-BA1D-4393-8012-09BC113D7441}"/>
    <cellStyle name="Migliaia [0] 4 7" xfId="522" xr:uid="{4741D15C-F78D-4101-900F-01F9CB30B170}"/>
    <cellStyle name="Migliaia [0] 6" xfId="198" xr:uid="{00000000-0005-0000-0000-00006F000000}"/>
    <cellStyle name="Migliaia [0] 6 2" xfId="223" xr:uid="{87837201-C1B3-4784-BEB7-A63731A4E72B}"/>
    <cellStyle name="Migliaia [0] 6 2 2" xfId="265" xr:uid="{A3640E87-A773-4B1E-A330-B6B44DD956A1}"/>
    <cellStyle name="Migliaia [0] 6 2 2 2" xfId="347" xr:uid="{3FCC7A2D-D474-4426-B777-CECEAD708DAE}"/>
    <cellStyle name="Migliaia [0] 6 2 2 2 2" xfId="511" xr:uid="{73639CB9-821A-4DCF-B556-8E55AA058EAD}"/>
    <cellStyle name="Migliaia [0] 6 2 2 2 2 2" xfId="836" xr:uid="{C2A80AB7-609C-445B-A5B9-8EC8D87AD602}"/>
    <cellStyle name="Migliaia [0] 6 2 2 2 3" xfId="674" xr:uid="{B377AE1E-849B-4B0D-A248-7BCF03B6BC0D}"/>
    <cellStyle name="Migliaia [0] 6 2 2 3" xfId="430" xr:uid="{E880E0A3-3263-4773-B4CF-0A60294D91FA}"/>
    <cellStyle name="Migliaia [0] 6 2 2 3 2" xfId="755" xr:uid="{0181F27D-0066-4F41-B117-8CADC7C4575C}"/>
    <cellStyle name="Migliaia [0] 6 2 2 4" xfId="593" xr:uid="{5053C259-6AA3-4423-9830-54B6D66FF1E3}"/>
    <cellStyle name="Migliaia [0] 6 2 3" xfId="307" xr:uid="{01DC9BB6-842C-4470-B1D3-71B49FF36EFC}"/>
    <cellStyle name="Migliaia [0] 6 2 3 2" xfId="471" xr:uid="{87E6BC2D-ECB9-491A-98AD-E2ADB59B52B2}"/>
    <cellStyle name="Migliaia [0] 6 2 3 2 2" xfId="796" xr:uid="{941AC6C8-82F7-4684-882B-FD9D7A943933}"/>
    <cellStyle name="Migliaia [0] 6 2 3 3" xfId="634" xr:uid="{EB6D1752-5EEB-4CA9-A145-45B624D46DA3}"/>
    <cellStyle name="Migliaia [0] 6 2 4" xfId="390" xr:uid="{E762C6AF-BC22-4E66-92FB-078BC45A0055}"/>
    <cellStyle name="Migliaia [0] 6 2 4 2" xfId="715" xr:uid="{D6FAC20E-797A-4EF2-8119-D5C2ADB69AAA}"/>
    <cellStyle name="Migliaia [0] 6 2 5" xfId="553" xr:uid="{7D9BDD81-3BA0-427D-87D2-C964B083FFE1}"/>
    <cellStyle name="Migliaia [0] 6 3" xfId="245" xr:uid="{CD85E072-F0E8-4D1A-B29A-D4F4E513E944}"/>
    <cellStyle name="Migliaia [0] 6 3 2" xfId="327" xr:uid="{5B75F45C-AF3F-4BC8-B3C8-C69A296F9DF4}"/>
    <cellStyle name="Migliaia [0] 6 3 2 2" xfId="491" xr:uid="{17B4A22B-2A1F-40F1-9774-879BA4705C50}"/>
    <cellStyle name="Migliaia [0] 6 3 2 2 2" xfId="816" xr:uid="{656C756F-F5E9-43D9-9366-8A1E3C93FF1E}"/>
    <cellStyle name="Migliaia [0] 6 3 2 3" xfId="654" xr:uid="{AEDD2523-BC6A-4F59-929A-4EAC2ED85777}"/>
    <cellStyle name="Migliaia [0] 6 3 3" xfId="410" xr:uid="{C9CA5E01-A7AD-479F-87FF-70DEC480C6AB}"/>
    <cellStyle name="Migliaia [0] 6 3 3 2" xfId="735" xr:uid="{F98D2F2D-8E9D-40BA-97D0-1BDA08CEB4C8}"/>
    <cellStyle name="Migliaia [0] 6 3 4" xfId="573" xr:uid="{6AC6B5BA-EC13-4C49-8D21-B048C54127A3}"/>
    <cellStyle name="Migliaia [0] 6 4" xfId="287" xr:uid="{D76258B5-0BFB-49D3-BA87-84F8591404AF}"/>
    <cellStyle name="Migliaia [0] 6 4 2" xfId="451" xr:uid="{60D04CCC-8076-4F88-8571-DCEC0572EBB4}"/>
    <cellStyle name="Migliaia [0] 6 4 2 2" xfId="776" xr:uid="{574072E6-09C2-464C-AF1C-05D07DA0CADF}"/>
    <cellStyle name="Migliaia [0] 6 4 3" xfId="614" xr:uid="{F5FB6C54-9E35-4510-B69E-D02EA42FD254}"/>
    <cellStyle name="Migliaia [0] 6 5" xfId="370" xr:uid="{9021D3F1-5244-46AF-8685-BCE5B7B5E95F}"/>
    <cellStyle name="Migliaia [0] 6 5 2" xfId="695" xr:uid="{B5EBB664-37B0-4607-9EF7-C38134664486}"/>
    <cellStyle name="Migliaia [0] 6 6" xfId="533" xr:uid="{33296BEB-99C7-458D-BEB1-79AB103632FD}"/>
    <cellStyle name="Migliaia 2" xfId="96" xr:uid="{00000000-0005-0000-0000-000070000000}"/>
    <cellStyle name="Migliaia 2 2" xfId="97" xr:uid="{00000000-0005-0000-0000-000071000000}"/>
    <cellStyle name="Migliaia 2 2 2" xfId="209" xr:uid="{3248D5DA-0A84-41FD-B620-F1CB93EB15DA}"/>
    <cellStyle name="Migliaia 2 2 2 2" xfId="251" xr:uid="{6FDE2D8D-B3A0-4490-8B5A-5E66A5672117}"/>
    <cellStyle name="Migliaia 2 2 2 2 2" xfId="333" xr:uid="{EDABB11C-4E61-4A23-86FB-D2FCE0C5DBE0}"/>
    <cellStyle name="Migliaia 2 2 2 2 2 2" xfId="497" xr:uid="{3396FA2F-F7AF-408E-A2C9-4015846CE363}"/>
    <cellStyle name="Migliaia 2 2 2 2 2 2 2" xfId="822" xr:uid="{E924F07D-6974-4275-9937-5D9BF421F9E5}"/>
    <cellStyle name="Migliaia 2 2 2 2 2 3" xfId="660" xr:uid="{39E69324-D5A8-4D25-910E-7CDFB27B6857}"/>
    <cellStyle name="Migliaia 2 2 2 2 3" xfId="416" xr:uid="{35DCB4C9-46D4-432E-B152-2E5037EF1B5A}"/>
    <cellStyle name="Migliaia 2 2 2 2 3 2" xfId="741" xr:uid="{690AC3B9-9F3E-4360-B3BD-B27E6FFCE43E}"/>
    <cellStyle name="Migliaia 2 2 2 2 4" xfId="579" xr:uid="{0A9C3033-6281-43D7-975F-1E97F240F6DF}"/>
    <cellStyle name="Migliaia 2 2 2 3" xfId="293" xr:uid="{35C27414-2D5C-44E5-9C11-A03315884FC7}"/>
    <cellStyle name="Migliaia 2 2 2 3 2" xfId="457" xr:uid="{0A7CBB08-65E0-4A68-910D-41BC5688F230}"/>
    <cellStyle name="Migliaia 2 2 2 3 2 2" xfId="782" xr:uid="{0B73E0C3-B85C-4E43-8715-22692BF8165D}"/>
    <cellStyle name="Migliaia 2 2 2 3 3" xfId="620" xr:uid="{C2696DC8-7B6E-4773-8F59-17E98F065122}"/>
    <cellStyle name="Migliaia 2 2 2 4" xfId="376" xr:uid="{64B4B210-3C08-47F6-AC6D-6B0A1E42578E}"/>
    <cellStyle name="Migliaia 2 2 2 4 2" xfId="701" xr:uid="{EA9A071D-8A4E-4702-B07A-6B4C990F37F5}"/>
    <cellStyle name="Migliaia 2 2 2 5" xfId="539" xr:uid="{04AF70D2-A2F4-4C63-ADEE-1F2CFE8AC07D}"/>
    <cellStyle name="Migliaia 2 2 3" xfId="231" xr:uid="{BA3E678D-5BCF-4DA9-B0A1-C29AD5F6FCC4}"/>
    <cellStyle name="Migliaia 2 2 3 2" xfId="313" xr:uid="{0446109B-5C8C-432A-A503-89E10EEE2736}"/>
    <cellStyle name="Migliaia 2 2 3 2 2" xfId="477" xr:uid="{F6AB2848-33D8-44E0-A9E2-D9EFFFB18DCC}"/>
    <cellStyle name="Migliaia 2 2 3 2 2 2" xfId="802" xr:uid="{4084FD5F-976F-4A2F-889A-08A390911FD2}"/>
    <cellStyle name="Migliaia 2 2 3 2 3" xfId="640" xr:uid="{C3A33196-B3FE-4B2F-BFC0-62CADF114A95}"/>
    <cellStyle name="Migliaia 2 2 3 3" xfId="396" xr:uid="{97DEE286-26F0-4313-B674-BA55AAC2D383}"/>
    <cellStyle name="Migliaia 2 2 3 3 2" xfId="721" xr:uid="{7E8C8AAB-2E46-4C4D-9500-4052EACB5C5D}"/>
    <cellStyle name="Migliaia 2 2 3 4" xfId="559" xr:uid="{03317364-524A-4FF2-86A4-AA7849FE906A}"/>
    <cellStyle name="Migliaia 2 2 4" xfId="273" xr:uid="{ED5A6F0E-63F0-4753-919A-167978A644BA}"/>
    <cellStyle name="Migliaia 2 2 4 2" xfId="437" xr:uid="{66E6D530-5A69-4475-A447-CC44EE23D0E8}"/>
    <cellStyle name="Migliaia 2 2 4 2 2" xfId="762" xr:uid="{A6F98226-4960-4DD6-8FF4-770918E0D079}"/>
    <cellStyle name="Migliaia 2 2 4 3" xfId="600" xr:uid="{12FC337A-891B-4ECA-B82F-8E715C7D942B}"/>
    <cellStyle name="Migliaia 2 2 5" xfId="356" xr:uid="{52E725A9-F420-48BD-AED7-15F7D324FEF9}"/>
    <cellStyle name="Migliaia 2 2 5 2" xfId="681" xr:uid="{D1910E12-6899-4692-8A93-BFE06F8AEEF2}"/>
    <cellStyle name="Migliaia 2 2 6" xfId="519" xr:uid="{B4E775E9-8D98-4813-A36B-B954868FAD4C}"/>
    <cellStyle name="Migliaia 2 3" xfId="159" xr:uid="{00000000-0005-0000-0000-000072000000}"/>
    <cellStyle name="Migliaia 2 3 2" xfId="214" xr:uid="{09482F96-199C-4DF8-92CC-ACF1B6157A6D}"/>
    <cellStyle name="Migliaia 2 3 2 2" xfId="256" xr:uid="{7B2B8422-B796-49FC-BD06-E422B11C5EA5}"/>
    <cellStyle name="Migliaia 2 3 2 2 2" xfId="338" xr:uid="{9786C086-1D31-4ED1-B511-51D6616C550B}"/>
    <cellStyle name="Migliaia 2 3 2 2 2 2" xfId="502" xr:uid="{339BE123-F3EB-469F-8D6F-E7EBFB9381B8}"/>
    <cellStyle name="Migliaia 2 3 2 2 2 2 2" xfId="827" xr:uid="{BE70CED6-A93A-48B5-BC1A-A0882D2A2F4F}"/>
    <cellStyle name="Migliaia 2 3 2 2 2 3" xfId="665" xr:uid="{26ADE9E6-A0D7-463B-A900-B0C48F719669}"/>
    <cellStyle name="Migliaia 2 3 2 2 3" xfId="421" xr:uid="{98E61348-3D20-4A48-91DF-70C614DC6A1A}"/>
    <cellStyle name="Migliaia 2 3 2 2 3 2" xfId="746" xr:uid="{71660944-8C96-4848-9721-F001A353AFE4}"/>
    <cellStyle name="Migliaia 2 3 2 2 4" xfId="584" xr:uid="{37A914A3-B6C7-478E-A4E5-B70BA3A5BF00}"/>
    <cellStyle name="Migliaia 2 3 2 3" xfId="298" xr:uid="{1FEB5E41-436A-496A-9FA0-E034D4351600}"/>
    <cellStyle name="Migliaia 2 3 2 3 2" xfId="462" xr:uid="{E37A35A6-9588-4EC4-A649-3AB7F75A226D}"/>
    <cellStyle name="Migliaia 2 3 2 3 2 2" xfId="787" xr:uid="{30C98635-C98B-4BF5-8143-F4F2C142F5C8}"/>
    <cellStyle name="Migliaia 2 3 2 3 3" xfId="625" xr:uid="{A9EC657F-AB4D-485B-AF18-660E85BEF465}"/>
    <cellStyle name="Migliaia 2 3 2 4" xfId="381" xr:uid="{B3F3FD0A-B10E-4739-B58F-608B960D48C6}"/>
    <cellStyle name="Migliaia 2 3 2 4 2" xfId="706" xr:uid="{24282DF2-03DC-4816-8B9F-6845CC002489}"/>
    <cellStyle name="Migliaia 2 3 2 5" xfId="544" xr:uid="{90623677-AA08-446D-A4AC-6FBA4526A3B5}"/>
    <cellStyle name="Migliaia 2 3 3" xfId="236" xr:uid="{DF272F68-534C-4A96-A0B9-AC494B2D6F6A}"/>
    <cellStyle name="Migliaia 2 3 3 2" xfId="318" xr:uid="{F8A301B7-7FA0-4926-85C1-78E70B7C7521}"/>
    <cellStyle name="Migliaia 2 3 3 2 2" xfId="482" xr:uid="{19C9D0DB-1C7F-4183-B591-71D076D63045}"/>
    <cellStyle name="Migliaia 2 3 3 2 2 2" xfId="807" xr:uid="{D956CD2C-3C33-4B33-BC7C-AFF9C7AF0B00}"/>
    <cellStyle name="Migliaia 2 3 3 2 3" xfId="645" xr:uid="{53FF020A-D90F-4A5C-9C9C-D786859058D5}"/>
    <cellStyle name="Migliaia 2 3 3 3" xfId="401" xr:uid="{0BD2C93F-E2FB-4FA6-9D06-8CA8F024453F}"/>
    <cellStyle name="Migliaia 2 3 3 3 2" xfId="726" xr:uid="{43CD441A-3846-4023-88F2-6A1FD568D088}"/>
    <cellStyle name="Migliaia 2 3 3 4" xfId="564" xr:uid="{9A9D30E1-4CA9-41FC-BDC0-A37442C0E75C}"/>
    <cellStyle name="Migliaia 2 3 4" xfId="278" xr:uid="{32DC19F9-9A69-48F7-A132-E555853BA653}"/>
    <cellStyle name="Migliaia 2 3 4 2" xfId="442" xr:uid="{AC7A7E9C-DC6E-4C57-AC2A-8EF40C1C58F2}"/>
    <cellStyle name="Migliaia 2 3 4 2 2" xfId="767" xr:uid="{F2C08D37-74BE-45C5-8D45-E4C79ABA748E}"/>
    <cellStyle name="Migliaia 2 3 4 3" xfId="605" xr:uid="{EF59E007-CAF4-4A0D-A299-F8EB583683C1}"/>
    <cellStyle name="Migliaia 2 3 5" xfId="361" xr:uid="{7A84CD7D-CC01-4C2C-A388-E689390213BA}"/>
    <cellStyle name="Migliaia 2 3 5 2" xfId="686" xr:uid="{BA7AE0A8-ACD2-49AB-BCF5-DCAA084AACE8}"/>
    <cellStyle name="Migliaia 2 3 6" xfId="524" xr:uid="{F5FF127A-2CA9-4171-AC10-DD515549BA83}"/>
    <cellStyle name="Migliaia 2 4" xfId="208" xr:uid="{2E554B7A-3FAA-4C23-90E7-BB83782D080C}"/>
    <cellStyle name="Migliaia 2 4 2" xfId="250" xr:uid="{6C95C402-A925-479F-88A7-A5D4C23BA020}"/>
    <cellStyle name="Migliaia 2 4 2 2" xfId="332" xr:uid="{899A9DF5-A69B-4675-B289-991BD0D82C41}"/>
    <cellStyle name="Migliaia 2 4 2 2 2" xfId="496" xr:uid="{EE9EBABE-E8D2-4790-9D57-B7100E127B29}"/>
    <cellStyle name="Migliaia 2 4 2 2 2 2" xfId="821" xr:uid="{4D4D7AA5-2647-43D9-B4BE-6E5AAA1B7B50}"/>
    <cellStyle name="Migliaia 2 4 2 2 3" xfId="659" xr:uid="{0B444745-AD06-4463-B099-7631FA0BFE1C}"/>
    <cellStyle name="Migliaia 2 4 2 3" xfId="415" xr:uid="{FA0DA099-5355-4E7E-9615-F4C577026C3A}"/>
    <cellStyle name="Migliaia 2 4 2 3 2" xfId="740" xr:uid="{42F5BDE1-4243-45C4-9ED8-2217C690555B}"/>
    <cellStyle name="Migliaia 2 4 2 4" xfId="578" xr:uid="{4A9BD140-EC17-4080-932B-5C4158213F73}"/>
    <cellStyle name="Migliaia 2 4 3" xfId="292" xr:uid="{1C8E9253-ED2E-4A52-B04C-8C791162DC15}"/>
    <cellStyle name="Migliaia 2 4 3 2" xfId="456" xr:uid="{9A6CA713-2E0F-4A1C-8E91-9C67972501D2}"/>
    <cellStyle name="Migliaia 2 4 3 2 2" xfId="781" xr:uid="{56B6586E-3EEF-4384-B978-AA6148374E91}"/>
    <cellStyle name="Migliaia 2 4 3 3" xfId="619" xr:uid="{1193DF66-8900-4E1D-B405-3BBB80731EA2}"/>
    <cellStyle name="Migliaia 2 4 4" xfId="375" xr:uid="{F8C0C62C-A3E7-4FCB-ABE6-8753043C1550}"/>
    <cellStyle name="Migliaia 2 4 4 2" xfId="700" xr:uid="{25C17595-504C-46F7-9C26-E73288A87E15}"/>
    <cellStyle name="Migliaia 2 4 5" xfId="538" xr:uid="{4D94CDE2-0D1C-4372-9971-9F2D5CF6FFC8}"/>
    <cellStyle name="Migliaia 2 5" xfId="230" xr:uid="{7BD0D37E-9F6C-460A-A702-3CFB166FC66B}"/>
    <cellStyle name="Migliaia 2 5 2" xfId="312" xr:uid="{E8CADEFB-E0A9-498E-A34A-A00EE29A5056}"/>
    <cellStyle name="Migliaia 2 5 2 2" xfId="476" xr:uid="{5EA99508-75F5-4F32-A1E3-DA1CCFD33CDF}"/>
    <cellStyle name="Migliaia 2 5 2 2 2" xfId="801" xr:uid="{93E377AD-59D0-4FB5-B253-DC198C727129}"/>
    <cellStyle name="Migliaia 2 5 2 3" xfId="639" xr:uid="{75BFB74A-8E4B-488F-BBDE-8E1600DEBAFA}"/>
    <cellStyle name="Migliaia 2 5 3" xfId="395" xr:uid="{2D91BA95-A21D-42FC-8426-BA50C1F06B85}"/>
    <cellStyle name="Migliaia 2 5 3 2" xfId="720" xr:uid="{F11CE372-DF48-4505-9F07-8B37448805CD}"/>
    <cellStyle name="Migliaia 2 5 4" xfId="558" xr:uid="{87CDCE3B-A282-44D2-9B50-82F3E5DF1C86}"/>
    <cellStyle name="Migliaia 2 6" xfId="272" xr:uid="{BB8B907C-FC26-4E89-B609-855F555EF381}"/>
    <cellStyle name="Migliaia 2 6 2" xfId="436" xr:uid="{3B6A149F-428C-4864-AC0F-245D736A074A}"/>
    <cellStyle name="Migliaia 2 6 2 2" xfId="761" xr:uid="{E3D89A65-FECD-451F-BD43-FFD815BD8E81}"/>
    <cellStyle name="Migliaia 2 6 3" xfId="599" xr:uid="{1C383BE0-944A-451D-98F2-06C5112C406F}"/>
    <cellStyle name="Migliaia 2 7" xfId="355" xr:uid="{83FC0957-21B6-49C3-8DC6-BE7490355815}"/>
    <cellStyle name="Migliaia 2 7 2" xfId="680" xr:uid="{10DC14CB-08B9-43D6-9B18-1B26DA41374F}"/>
    <cellStyle name="Migliaia 2 8" xfId="518" xr:uid="{4720E939-205D-4767-8CF0-6C4463761179}"/>
    <cellStyle name="Migliaia 3" xfId="160" xr:uid="{00000000-0005-0000-0000-000073000000}"/>
    <cellStyle name="Migliaia 3 2" xfId="199" xr:uid="{00000000-0005-0000-0000-000074000000}"/>
    <cellStyle name="Migliaia 3 2 2" xfId="224" xr:uid="{E022ED5E-A829-4C3F-AF8C-C2E47E3994F4}"/>
    <cellStyle name="Migliaia 3 2 2 2" xfId="266" xr:uid="{6C6186FC-123F-4D7B-A35B-44CAC9C6CB86}"/>
    <cellStyle name="Migliaia 3 2 2 2 2" xfId="348" xr:uid="{E1C3AB0F-3824-45A9-8EFE-23D15E11CC05}"/>
    <cellStyle name="Migliaia 3 2 2 2 2 2" xfId="512" xr:uid="{C7FCF717-DAEA-4B7E-8B7D-72132BE2A41D}"/>
    <cellStyle name="Migliaia 3 2 2 2 2 2 2" xfId="837" xr:uid="{9B313F8C-93B0-471B-9602-54C811FC626C}"/>
    <cellStyle name="Migliaia 3 2 2 2 2 3" xfId="675" xr:uid="{0E93E2F2-AC69-4C43-943C-30D886CB3F3A}"/>
    <cellStyle name="Migliaia 3 2 2 2 3" xfId="431" xr:uid="{800ABD63-3C17-4556-93C1-F4FAB8C61A0B}"/>
    <cellStyle name="Migliaia 3 2 2 2 3 2" xfId="756" xr:uid="{84EC9A47-1923-4D02-A86D-08A35017C4AA}"/>
    <cellStyle name="Migliaia 3 2 2 2 4" xfId="594" xr:uid="{C41D23E0-0552-4ADB-A670-440FB5F1CEDE}"/>
    <cellStyle name="Migliaia 3 2 2 3" xfId="308" xr:uid="{CEB068DE-59BC-446E-8B17-0073CDDE5A29}"/>
    <cellStyle name="Migliaia 3 2 2 3 2" xfId="472" xr:uid="{D3AB6CAB-A0BB-4FE9-B577-673E3F244F3A}"/>
    <cellStyle name="Migliaia 3 2 2 3 2 2" xfId="797" xr:uid="{6F6FA009-8ADA-4490-8780-EE2FE91EE30E}"/>
    <cellStyle name="Migliaia 3 2 2 3 3" xfId="635" xr:uid="{55C0F54F-3404-4321-90F8-C046E250EBA5}"/>
    <cellStyle name="Migliaia 3 2 2 4" xfId="391" xr:uid="{1B9B5F0D-D379-461B-9A9E-F7F7A5AD6B2C}"/>
    <cellStyle name="Migliaia 3 2 2 4 2" xfId="716" xr:uid="{6CC8D796-2F8C-49B3-9DC0-26F9D66E227D}"/>
    <cellStyle name="Migliaia 3 2 2 5" xfId="554" xr:uid="{D94782F5-F697-4100-9E5A-4A09C991F66D}"/>
    <cellStyle name="Migliaia 3 2 3" xfId="246" xr:uid="{EE2117F7-2D0B-4D67-A859-DBC4FD4B5020}"/>
    <cellStyle name="Migliaia 3 2 3 2" xfId="328" xr:uid="{15E0A4C9-B976-4FB2-ABC1-CF9962CDA60A}"/>
    <cellStyle name="Migliaia 3 2 3 2 2" xfId="492" xr:uid="{CDB314EA-8687-4DE0-8345-C3CAA8AEC774}"/>
    <cellStyle name="Migliaia 3 2 3 2 2 2" xfId="817" xr:uid="{A7381EBC-2A2C-4776-AE1C-2C38BEA2ABC1}"/>
    <cellStyle name="Migliaia 3 2 3 2 3" xfId="655" xr:uid="{63F330F9-1450-469A-9097-DBE607E62686}"/>
    <cellStyle name="Migliaia 3 2 3 3" xfId="411" xr:uid="{BE5565F8-4121-4E68-9CB2-34D960E158B4}"/>
    <cellStyle name="Migliaia 3 2 3 3 2" xfId="736" xr:uid="{454C7CC5-51A6-4BB1-845B-428FFE6908BB}"/>
    <cellStyle name="Migliaia 3 2 3 4" xfId="574" xr:uid="{91B37DFC-3EAE-4D46-9DD5-278245E87D32}"/>
    <cellStyle name="Migliaia 3 2 4" xfId="288" xr:uid="{F513BACC-7ED0-4A36-AF7E-2892FFB47D93}"/>
    <cellStyle name="Migliaia 3 2 4 2" xfId="452" xr:uid="{0AFE33A5-3559-4B9A-BA39-61CE22059DBB}"/>
    <cellStyle name="Migliaia 3 2 4 2 2" xfId="777" xr:uid="{DCBEE4CC-9DE1-4E3B-B8BB-5A5120CF9A7C}"/>
    <cellStyle name="Migliaia 3 2 4 3" xfId="615" xr:uid="{C962D5B0-01E9-4857-9B04-A50DFC71D21C}"/>
    <cellStyle name="Migliaia 3 2 5" xfId="371" xr:uid="{6DE22318-50E8-4045-9AEA-5A9D34A53084}"/>
    <cellStyle name="Migliaia 3 2 5 2" xfId="696" xr:uid="{151B481A-CC5F-44E4-8A74-12A313A2CBA8}"/>
    <cellStyle name="Migliaia 3 2 6" xfId="534" xr:uid="{23A7771A-5FED-49C6-9A0A-4B0E0FC61DB0}"/>
    <cellStyle name="Migliaia 3 3" xfId="215" xr:uid="{48B999A8-1DC1-4108-A363-816B6D87FED8}"/>
    <cellStyle name="Migliaia 3 3 2" xfId="257" xr:uid="{455C0C11-4BC0-4B53-9A84-27C3A140521D}"/>
    <cellStyle name="Migliaia 3 3 2 2" xfId="339" xr:uid="{793181CA-961C-4D05-A8B5-6228DF108FCE}"/>
    <cellStyle name="Migliaia 3 3 2 2 2" xfId="503" xr:uid="{98DB0C53-28D2-45FE-B4E6-BE371F5F9B16}"/>
    <cellStyle name="Migliaia 3 3 2 2 2 2" xfId="828" xr:uid="{A603E194-4614-4B61-A515-C5A4CCBFFBC4}"/>
    <cellStyle name="Migliaia 3 3 2 2 3" xfId="666" xr:uid="{A608DC6C-5603-420A-BAC5-587B2E9D93C7}"/>
    <cellStyle name="Migliaia 3 3 2 3" xfId="422" xr:uid="{4BBDA7D8-BE66-4822-97D2-95186DE616E9}"/>
    <cellStyle name="Migliaia 3 3 2 3 2" xfId="747" xr:uid="{B9D5B173-19F6-4713-8F82-1E68A2C53E16}"/>
    <cellStyle name="Migliaia 3 3 2 4" xfId="585" xr:uid="{AB6F0709-B863-4CF0-A810-C11CFD14497B}"/>
    <cellStyle name="Migliaia 3 3 3" xfId="299" xr:uid="{2177497E-231D-4B5C-8FEF-AD35B9C1C91F}"/>
    <cellStyle name="Migliaia 3 3 3 2" xfId="463" xr:uid="{B0E98359-B70F-4DE3-A8AE-641618D1FE7C}"/>
    <cellStyle name="Migliaia 3 3 3 2 2" xfId="788" xr:uid="{2D53C95E-792B-49C1-890A-D9174176EDD1}"/>
    <cellStyle name="Migliaia 3 3 3 3" xfId="626" xr:uid="{4E4A4506-DE39-4C98-A30B-50950E254FAE}"/>
    <cellStyle name="Migliaia 3 3 4" xfId="382" xr:uid="{B49F2248-7972-4CDD-ADD3-8CA8A64EFA29}"/>
    <cellStyle name="Migliaia 3 3 4 2" xfId="707" xr:uid="{7DBE5A76-7343-4021-8839-D500F151C87A}"/>
    <cellStyle name="Migliaia 3 3 5" xfId="545" xr:uid="{F7B2CDE0-9BEA-4479-8E0B-6E1AB247D185}"/>
    <cellStyle name="Migliaia 3 4" xfId="237" xr:uid="{D04A9CF3-CFFD-47C5-939F-27087AF47445}"/>
    <cellStyle name="Migliaia 3 4 2" xfId="319" xr:uid="{2292BFD1-E551-42CF-A548-99A04F62E92B}"/>
    <cellStyle name="Migliaia 3 4 2 2" xfId="483" xr:uid="{BB42700E-6F4A-40AD-B1BB-C64CBD13C3B5}"/>
    <cellStyle name="Migliaia 3 4 2 2 2" xfId="808" xr:uid="{EF9CC8FB-227C-40B6-8A1A-DB6FD91835CA}"/>
    <cellStyle name="Migliaia 3 4 2 3" xfId="646" xr:uid="{9638DB76-6169-45EF-A0F6-5B2F2CB605CD}"/>
    <cellStyle name="Migliaia 3 4 3" xfId="402" xr:uid="{88A3866C-1433-4E31-BDE3-9807B5CA5E0A}"/>
    <cellStyle name="Migliaia 3 4 3 2" xfId="727" xr:uid="{D16980A7-AE79-4A77-AA85-63B2F5EFD16B}"/>
    <cellStyle name="Migliaia 3 4 4" xfId="565" xr:uid="{850C6BAD-7805-4A4D-9E38-5EB13644C859}"/>
    <cellStyle name="Migliaia 3 5" xfId="279" xr:uid="{4CDC885B-1145-4352-BB64-EF1BAEB7E39C}"/>
    <cellStyle name="Migliaia 3 5 2" xfId="443" xr:uid="{35C4A1AA-9572-40A3-80EF-E6B8849E8894}"/>
    <cellStyle name="Migliaia 3 5 2 2" xfId="768" xr:uid="{B33BE7EA-41B5-4788-8049-2381FA26BD4E}"/>
    <cellStyle name="Migliaia 3 5 3" xfId="606" xr:uid="{37AB7917-1F5A-4150-B42F-B360E0584D34}"/>
    <cellStyle name="Migliaia 3 6" xfId="362" xr:uid="{43D773AB-714B-4554-B543-EF11FE661824}"/>
    <cellStyle name="Migliaia 3 6 2" xfId="687" xr:uid="{29A62EF5-2E6F-448D-BC97-AEDC6B634BE3}"/>
    <cellStyle name="Migliaia 3 7" xfId="525" xr:uid="{7FFE4674-A0CA-45CF-A145-187D40B9552F}"/>
    <cellStyle name="Migliaia 4" xfId="161" xr:uid="{00000000-0005-0000-0000-000075000000}"/>
    <cellStyle name="Migliaia 4 2" xfId="162" xr:uid="{00000000-0005-0000-0000-000076000000}"/>
    <cellStyle name="Migliaia 4 2 2" xfId="217" xr:uid="{50FB4527-8238-41BA-A4D2-CE2625A4DC75}"/>
    <cellStyle name="Migliaia 4 2 2 2" xfId="259" xr:uid="{BE69F89D-E4A4-487B-99B8-ED85639F0CBC}"/>
    <cellStyle name="Migliaia 4 2 2 2 2" xfId="341" xr:uid="{C95178A9-D349-441F-A1C0-92B881E47220}"/>
    <cellStyle name="Migliaia 4 2 2 2 2 2" xfId="505" xr:uid="{8F0E9658-137E-4768-B7A0-6C4C43B2EB24}"/>
    <cellStyle name="Migliaia 4 2 2 2 2 2 2" xfId="830" xr:uid="{D9F2C32D-A17E-440C-989D-471BEEA7E67F}"/>
    <cellStyle name="Migliaia 4 2 2 2 2 3" xfId="668" xr:uid="{C1A1B8BE-F53B-4A10-8246-C26C6168CE43}"/>
    <cellStyle name="Migliaia 4 2 2 2 3" xfId="424" xr:uid="{63DDB2BF-5473-4509-B3F3-153A12BF2B1C}"/>
    <cellStyle name="Migliaia 4 2 2 2 3 2" xfId="749" xr:uid="{52B416B6-9B9E-4A89-A741-8537B335C7FF}"/>
    <cellStyle name="Migliaia 4 2 2 2 4" xfId="587" xr:uid="{52A9EA2E-7F6D-4C9C-BC5E-CEA5F7C461E8}"/>
    <cellStyle name="Migliaia 4 2 2 3" xfId="301" xr:uid="{4082D7AC-37D4-40D3-88CD-8C774931DA07}"/>
    <cellStyle name="Migliaia 4 2 2 3 2" xfId="465" xr:uid="{0FEDE984-4221-4166-B65E-AA5C5F005582}"/>
    <cellStyle name="Migliaia 4 2 2 3 2 2" xfId="790" xr:uid="{3570564F-02BC-4CF2-B372-65D47E80BAE5}"/>
    <cellStyle name="Migliaia 4 2 2 3 3" xfId="628" xr:uid="{1ABB18DE-902A-48F1-BF32-6CCD5BD80AA1}"/>
    <cellStyle name="Migliaia 4 2 2 4" xfId="384" xr:uid="{0257FBAB-4D9C-44C2-B8AC-4A5140AF584E}"/>
    <cellStyle name="Migliaia 4 2 2 4 2" xfId="709" xr:uid="{3291A40C-8321-42BF-94EC-65F60BE5241E}"/>
    <cellStyle name="Migliaia 4 2 2 5" xfId="547" xr:uid="{E5CA264E-A51D-412B-BDE7-1F54C6373519}"/>
    <cellStyle name="Migliaia 4 2 3" xfId="239" xr:uid="{589F6B9D-45C7-4376-A044-5C390402AC05}"/>
    <cellStyle name="Migliaia 4 2 3 2" xfId="321" xr:uid="{1200909E-5ED2-4DD1-A4C2-EFA33234A735}"/>
    <cellStyle name="Migliaia 4 2 3 2 2" xfId="485" xr:uid="{4AC9351B-72D1-4124-B3CA-AD7438A31B4E}"/>
    <cellStyle name="Migliaia 4 2 3 2 2 2" xfId="810" xr:uid="{106912D6-4F5A-47FF-87C0-0760B7AC43B5}"/>
    <cellStyle name="Migliaia 4 2 3 2 3" xfId="648" xr:uid="{05423B3D-E758-4A31-8545-665266BD873A}"/>
    <cellStyle name="Migliaia 4 2 3 3" xfId="404" xr:uid="{3D68779E-8293-4610-994B-98BDF9E8CB59}"/>
    <cellStyle name="Migliaia 4 2 3 3 2" xfId="729" xr:uid="{D703A581-ADC9-49D0-96C8-088901F90AB5}"/>
    <cellStyle name="Migliaia 4 2 3 4" xfId="567" xr:uid="{2B1A184A-2C89-4583-9AE9-34F20A4E0A7B}"/>
    <cellStyle name="Migliaia 4 2 4" xfId="281" xr:uid="{EAC89EE8-E372-4A64-A951-E144107B632D}"/>
    <cellStyle name="Migliaia 4 2 4 2" xfId="445" xr:uid="{A960A140-F198-49D1-96DA-03FDCFD2DD75}"/>
    <cellStyle name="Migliaia 4 2 4 2 2" xfId="770" xr:uid="{D3F6B64F-7586-4200-B854-7BCDF0877186}"/>
    <cellStyle name="Migliaia 4 2 4 3" xfId="608" xr:uid="{0D618A80-5265-4C36-BA28-7D9B0D085065}"/>
    <cellStyle name="Migliaia 4 2 5" xfId="364" xr:uid="{DDE4E753-79E4-4E30-ACC6-091F38DD0DC4}"/>
    <cellStyle name="Migliaia 4 2 5 2" xfId="689" xr:uid="{F32F870B-E9C2-4B91-BE36-AF097AA7A304}"/>
    <cellStyle name="Migliaia 4 2 6" xfId="527" xr:uid="{E5B98E98-A7DD-4350-A94E-56B5043ABA94}"/>
    <cellStyle name="Migliaia 4 3" xfId="216" xr:uid="{1445FA86-DCF6-4342-B21A-B0D392C9569B}"/>
    <cellStyle name="Migliaia 4 3 2" xfId="258" xr:uid="{2F11A26C-5535-425A-8B0A-5C64AA890D02}"/>
    <cellStyle name="Migliaia 4 3 2 2" xfId="340" xr:uid="{AD78B02D-EA94-4271-9738-99E625AC25A8}"/>
    <cellStyle name="Migliaia 4 3 2 2 2" xfId="504" xr:uid="{76A4663B-717D-4142-BE43-9CC0A05BFDA7}"/>
    <cellStyle name="Migliaia 4 3 2 2 2 2" xfId="829" xr:uid="{10F73EDA-0813-47CC-A842-99B93561B09B}"/>
    <cellStyle name="Migliaia 4 3 2 2 3" xfId="667" xr:uid="{3603F781-242F-41FA-9A08-8D173919779E}"/>
    <cellStyle name="Migliaia 4 3 2 3" xfId="423" xr:uid="{3147A547-C5E9-432A-988F-950D265C55AD}"/>
    <cellStyle name="Migliaia 4 3 2 3 2" xfId="748" xr:uid="{380F420C-9706-4A4E-9FFE-250706470A9F}"/>
    <cellStyle name="Migliaia 4 3 2 4" xfId="586" xr:uid="{FD691969-B63F-4075-B3A6-8E6C92A6185E}"/>
    <cellStyle name="Migliaia 4 3 3" xfId="300" xr:uid="{61453D25-E3D8-455E-83C7-871CB0A583C6}"/>
    <cellStyle name="Migliaia 4 3 3 2" xfId="464" xr:uid="{648CF411-2B60-4373-AB26-3EA58B2D96CC}"/>
    <cellStyle name="Migliaia 4 3 3 2 2" xfId="789" xr:uid="{DB4A8A1D-B849-447F-94E7-3ECA85B49D11}"/>
    <cellStyle name="Migliaia 4 3 3 3" xfId="627" xr:uid="{5E35CB7D-3D77-4892-A01C-6C0CD9F9EC6F}"/>
    <cellStyle name="Migliaia 4 3 4" xfId="383" xr:uid="{91925B8C-2FD0-46DD-8896-13ABC7110C22}"/>
    <cellStyle name="Migliaia 4 3 4 2" xfId="708" xr:uid="{2881B668-5A22-4803-881F-4CF005342812}"/>
    <cellStyle name="Migliaia 4 3 5" xfId="546" xr:uid="{17C3ACFA-522F-4F06-BAA0-F4DF07372B5D}"/>
    <cellStyle name="Migliaia 4 4" xfId="238" xr:uid="{4B940B4F-C32F-47C3-9DEF-1643EFC03BF3}"/>
    <cellStyle name="Migliaia 4 4 2" xfId="320" xr:uid="{1A934D87-E76F-4A37-B7B9-705998FD4DCF}"/>
    <cellStyle name="Migliaia 4 4 2 2" xfId="484" xr:uid="{68C79C80-FE7A-41AF-948F-31EBF6736A34}"/>
    <cellStyle name="Migliaia 4 4 2 2 2" xfId="809" xr:uid="{AAE14809-0D24-4056-9B56-ABF835CB619B}"/>
    <cellStyle name="Migliaia 4 4 2 3" xfId="647" xr:uid="{147D8E14-E56C-4D3B-9D5B-97A9540A2026}"/>
    <cellStyle name="Migliaia 4 4 3" xfId="403" xr:uid="{353D8786-B7DA-441E-8AA4-B59A96BBF16A}"/>
    <cellStyle name="Migliaia 4 4 3 2" xfId="728" xr:uid="{B21F4362-25DA-428B-856D-C4B74C043856}"/>
    <cellStyle name="Migliaia 4 4 4" xfId="566" xr:uid="{8803E869-DBD5-4610-9BC8-D92F7DDB5598}"/>
    <cellStyle name="Migliaia 4 5" xfId="280" xr:uid="{08712EC3-43C0-4DF8-B8AC-6A88D23D21CE}"/>
    <cellStyle name="Migliaia 4 5 2" xfId="444" xr:uid="{27398B46-ABD0-463E-9F3E-38AECC4AB5E0}"/>
    <cellStyle name="Migliaia 4 5 2 2" xfId="769" xr:uid="{20FA73A7-6C06-40F4-965E-556C1543A5B0}"/>
    <cellStyle name="Migliaia 4 5 3" xfId="607" xr:uid="{E383479F-3AC3-4259-A25D-49F981B6CFE3}"/>
    <cellStyle name="Migliaia 4 6" xfId="363" xr:uid="{5C83A951-D4B8-4AF3-BAA3-D4277D0534EA}"/>
    <cellStyle name="Migliaia 4 6 2" xfId="688" xr:uid="{B991B9D4-35AB-472A-8929-54749015CA1E}"/>
    <cellStyle name="Migliaia 4 7" xfId="526" xr:uid="{66985B62-123B-4AE9-B9E6-01BBBC84106D}"/>
    <cellStyle name="Migliaia 5" xfId="163" xr:uid="{00000000-0005-0000-0000-000077000000}"/>
    <cellStyle name="Migliaia 5 2" xfId="164" xr:uid="{00000000-0005-0000-0000-000078000000}"/>
    <cellStyle name="Migliaia 5 2 2" xfId="219" xr:uid="{DCBD7986-4A44-49AC-A114-8DA4B6F0F0FE}"/>
    <cellStyle name="Migliaia 5 2 2 2" xfId="261" xr:uid="{CB6C544A-9BE6-4294-BC28-521FEEE9876E}"/>
    <cellStyle name="Migliaia 5 2 2 2 2" xfId="343" xr:uid="{E6D5C253-32E9-4199-B67D-8104797DB750}"/>
    <cellStyle name="Migliaia 5 2 2 2 2 2" xfId="507" xr:uid="{268559AA-5450-49AC-B17C-72D33E96C9C9}"/>
    <cellStyle name="Migliaia 5 2 2 2 2 2 2" xfId="832" xr:uid="{724C93C8-0250-40EB-BB86-55DEF6B2DD66}"/>
    <cellStyle name="Migliaia 5 2 2 2 2 3" xfId="670" xr:uid="{B2AF2573-417B-4F15-A314-00C049BF428D}"/>
    <cellStyle name="Migliaia 5 2 2 2 3" xfId="426" xr:uid="{20E081A2-DF1C-484F-B0EC-4A03ABCD5668}"/>
    <cellStyle name="Migliaia 5 2 2 2 3 2" xfId="751" xr:uid="{CE8BCF4C-DBF4-4200-A516-0CF0EA2C95C0}"/>
    <cellStyle name="Migliaia 5 2 2 2 4" xfId="589" xr:uid="{2C970466-95CD-4C3B-8B19-7ACA6B2B9EA1}"/>
    <cellStyle name="Migliaia 5 2 2 3" xfId="303" xr:uid="{CC69C900-2BCE-492E-A47E-494C1D65272D}"/>
    <cellStyle name="Migliaia 5 2 2 3 2" xfId="467" xr:uid="{A0856855-0D64-4E4E-86C1-F1A31598F62E}"/>
    <cellStyle name="Migliaia 5 2 2 3 2 2" xfId="792" xr:uid="{4A09108C-A1F7-4220-9A30-C0C4DABA28F5}"/>
    <cellStyle name="Migliaia 5 2 2 3 3" xfId="630" xr:uid="{A92990A0-A886-4AC2-B9E0-AEA3963CD1E5}"/>
    <cellStyle name="Migliaia 5 2 2 4" xfId="386" xr:uid="{53E4AACB-F955-48D2-AD53-A5DBAE1D38C6}"/>
    <cellStyle name="Migliaia 5 2 2 4 2" xfId="711" xr:uid="{40CAA173-5FEE-47E9-9631-4E07883EA5C5}"/>
    <cellStyle name="Migliaia 5 2 2 5" xfId="549" xr:uid="{9C0054FA-4148-4835-94B7-B1EA3A008A33}"/>
    <cellStyle name="Migliaia 5 2 3" xfId="241" xr:uid="{E4BEA2D4-D3FF-4637-A78A-ACE0E39CFE56}"/>
    <cellStyle name="Migliaia 5 2 3 2" xfId="323" xr:uid="{A4715BB7-518A-44D7-AAA9-52455DFBC974}"/>
    <cellStyle name="Migliaia 5 2 3 2 2" xfId="487" xr:uid="{D3737016-2D11-4F71-AA04-3FA5638E2C2A}"/>
    <cellStyle name="Migliaia 5 2 3 2 2 2" xfId="812" xr:uid="{333A5A1C-C8BE-4E1E-98CE-1455B482A812}"/>
    <cellStyle name="Migliaia 5 2 3 2 3" xfId="650" xr:uid="{449E0CDB-733F-4E1C-8DCE-5DB207188F1E}"/>
    <cellStyle name="Migliaia 5 2 3 3" xfId="406" xr:uid="{4580165E-97CE-4F73-9D30-8B60C8A01005}"/>
    <cellStyle name="Migliaia 5 2 3 3 2" xfId="731" xr:uid="{5F946E8F-58A5-46EF-8F23-15B685E0F7A9}"/>
    <cellStyle name="Migliaia 5 2 3 4" xfId="569" xr:uid="{43C601A8-1FA0-48C2-B498-8B97C760DE1B}"/>
    <cellStyle name="Migliaia 5 2 4" xfId="283" xr:uid="{1218A991-EF4A-4416-AD75-22B9CEF60409}"/>
    <cellStyle name="Migliaia 5 2 4 2" xfId="447" xr:uid="{39ADA101-FC0E-421E-B94E-3FBB0384CD2F}"/>
    <cellStyle name="Migliaia 5 2 4 2 2" xfId="772" xr:uid="{F4EEA40B-F246-456E-9D72-DA4192C52E04}"/>
    <cellStyle name="Migliaia 5 2 4 3" xfId="610" xr:uid="{AB8EFBE7-791F-4E10-8B09-9FA89D09C10F}"/>
    <cellStyle name="Migliaia 5 2 5" xfId="366" xr:uid="{4D8C7CAF-9766-477D-BFB9-00C614F2FA64}"/>
    <cellStyle name="Migliaia 5 2 5 2" xfId="691" xr:uid="{6A3416C5-56CD-4CD9-8FC9-6EF88D5B56DB}"/>
    <cellStyle name="Migliaia 5 2 6" xfId="529" xr:uid="{96DBC022-13FA-4782-B3AF-705DB4155460}"/>
    <cellStyle name="Migliaia 5 3" xfId="165" xr:uid="{00000000-0005-0000-0000-000079000000}"/>
    <cellStyle name="Migliaia 5 3 2" xfId="220" xr:uid="{3B9EE171-67B8-4324-AA16-D395E42A6EB7}"/>
    <cellStyle name="Migliaia 5 3 2 2" xfId="262" xr:uid="{BD1F48B1-632B-49F2-A568-BCC1851E7DE3}"/>
    <cellStyle name="Migliaia 5 3 2 2 2" xfId="344" xr:uid="{EB7B39E3-0C15-496B-946C-728A8631F39A}"/>
    <cellStyle name="Migliaia 5 3 2 2 2 2" xfId="508" xr:uid="{4C18A745-F70F-4EFB-B52D-2CC695543039}"/>
    <cellStyle name="Migliaia 5 3 2 2 2 2 2" xfId="833" xr:uid="{FAA6977F-D908-45DF-A95C-AE32DE3DDD49}"/>
    <cellStyle name="Migliaia 5 3 2 2 2 3" xfId="671" xr:uid="{71268D2F-CAB4-4F98-A6EF-1C1B34EA164F}"/>
    <cellStyle name="Migliaia 5 3 2 2 3" xfId="427" xr:uid="{38FBAF32-DD4C-49B4-A360-78EA105248A3}"/>
    <cellStyle name="Migliaia 5 3 2 2 3 2" xfId="752" xr:uid="{AA068A2B-5BD6-4E56-875E-3BA81222C2CA}"/>
    <cellStyle name="Migliaia 5 3 2 2 4" xfId="590" xr:uid="{1AB9BE6A-EAF5-438D-B001-6193FD2F6385}"/>
    <cellStyle name="Migliaia 5 3 2 3" xfId="304" xr:uid="{56B8BAD4-5B88-4F93-B12B-3FEFA6A63BC6}"/>
    <cellStyle name="Migliaia 5 3 2 3 2" xfId="468" xr:uid="{12D43923-BB1F-495A-BE1B-BAD1D34DA6B5}"/>
    <cellStyle name="Migliaia 5 3 2 3 2 2" xfId="793" xr:uid="{527FD29B-FE40-41DC-8A26-01DF34B78679}"/>
    <cellStyle name="Migliaia 5 3 2 3 3" xfId="631" xr:uid="{D565C135-BD8E-4646-80C9-61E1D479D3E5}"/>
    <cellStyle name="Migliaia 5 3 2 4" xfId="387" xr:uid="{7BDBD0AF-2928-4509-BC97-D95FB92E330B}"/>
    <cellStyle name="Migliaia 5 3 2 4 2" xfId="712" xr:uid="{78653A6B-7246-4EC9-9931-DCF05AD8BCDD}"/>
    <cellStyle name="Migliaia 5 3 2 5" xfId="550" xr:uid="{3C74D9BB-F603-4481-9BCC-47E8EA372988}"/>
    <cellStyle name="Migliaia 5 3 3" xfId="242" xr:uid="{6B4A5F0D-6484-4D10-997A-9CE693FCC47F}"/>
    <cellStyle name="Migliaia 5 3 3 2" xfId="324" xr:uid="{BE6D8DE2-B34D-4296-8859-5AAD1E780840}"/>
    <cellStyle name="Migliaia 5 3 3 2 2" xfId="488" xr:uid="{4510523F-4F84-4BBD-A0AB-CCA873347C2B}"/>
    <cellStyle name="Migliaia 5 3 3 2 2 2" xfId="813" xr:uid="{F078F339-D868-4292-9B11-A60C7309A63B}"/>
    <cellStyle name="Migliaia 5 3 3 2 3" xfId="651" xr:uid="{334C5C49-38CE-482E-9D2E-2C93170C755C}"/>
    <cellStyle name="Migliaia 5 3 3 3" xfId="407" xr:uid="{B399967F-22A1-4D00-B176-A656FD6B1F0E}"/>
    <cellStyle name="Migliaia 5 3 3 3 2" xfId="732" xr:uid="{ED8D63B8-8976-49B1-9200-868BA8867414}"/>
    <cellStyle name="Migliaia 5 3 3 4" xfId="570" xr:uid="{9EDC808B-0833-4B12-8D4C-A66AE51D3E38}"/>
    <cellStyle name="Migliaia 5 3 4" xfId="284" xr:uid="{DA4BC7C1-C81F-4F5A-A2ED-97B41D3484B5}"/>
    <cellStyle name="Migliaia 5 3 4 2" xfId="448" xr:uid="{21324DA6-A355-4B0F-B747-CA8F504F080E}"/>
    <cellStyle name="Migliaia 5 3 4 2 2" xfId="773" xr:uid="{747A62D5-89D0-44EB-9AAB-7CC820DDE30C}"/>
    <cellStyle name="Migliaia 5 3 4 3" xfId="611" xr:uid="{9E2AC76C-DA8A-4482-8E0E-F58D20140A15}"/>
    <cellStyle name="Migliaia 5 3 5" xfId="367" xr:uid="{2FC1926B-B608-4420-B005-E87046AA534A}"/>
    <cellStyle name="Migliaia 5 3 5 2" xfId="692" xr:uid="{CB3B962D-89E0-412F-ABBC-FD9738A90F5D}"/>
    <cellStyle name="Migliaia 5 3 6" xfId="530" xr:uid="{17D70A7F-60A1-461B-9BFA-CD7B2A55E439}"/>
    <cellStyle name="Migliaia 5 4" xfId="218" xr:uid="{29841AF7-050E-44BD-8764-60C80E2D64DB}"/>
    <cellStyle name="Migliaia 5 4 2" xfId="260" xr:uid="{333C57BD-6A79-442B-9E0A-9372519994C1}"/>
    <cellStyle name="Migliaia 5 4 2 2" xfId="342" xr:uid="{550F09DA-EA9D-478B-AC45-1D805E0F193A}"/>
    <cellStyle name="Migliaia 5 4 2 2 2" xfId="506" xr:uid="{F8AE9C97-AB0D-443D-8D08-5580B10A91F0}"/>
    <cellStyle name="Migliaia 5 4 2 2 2 2" xfId="831" xr:uid="{730FFE8E-578B-4BAA-9FB7-FBF8704A56D6}"/>
    <cellStyle name="Migliaia 5 4 2 2 3" xfId="669" xr:uid="{4B3D4583-4C87-4968-A1F2-F0B24911EC08}"/>
    <cellStyle name="Migliaia 5 4 2 3" xfId="425" xr:uid="{3543B5DE-B9A6-4598-A67A-E4738D76656A}"/>
    <cellStyle name="Migliaia 5 4 2 3 2" xfId="750" xr:uid="{711D59C8-687A-4494-A2D6-D3D97475DE7B}"/>
    <cellStyle name="Migliaia 5 4 2 4" xfId="588" xr:uid="{CA643C40-D5F5-4024-98C6-74DBD4A63B98}"/>
    <cellStyle name="Migliaia 5 4 3" xfId="302" xr:uid="{FA5F4020-9FD0-4FC8-8914-B334346C9A8B}"/>
    <cellStyle name="Migliaia 5 4 3 2" xfId="466" xr:uid="{519AC61C-2639-47BE-BEED-A0758123B341}"/>
    <cellStyle name="Migliaia 5 4 3 2 2" xfId="791" xr:uid="{41C0E99F-BC7C-4630-99A8-2A100E0BCA19}"/>
    <cellStyle name="Migliaia 5 4 3 3" xfId="629" xr:uid="{D5E6BF78-4761-4B5D-ABF7-3B8061A1AEDB}"/>
    <cellStyle name="Migliaia 5 4 4" xfId="385" xr:uid="{05B31494-346B-4CC0-A04E-9B33BD31EE5A}"/>
    <cellStyle name="Migliaia 5 4 4 2" xfId="710" xr:uid="{BBC11D78-E115-4999-927D-E79EA7B0123F}"/>
    <cellStyle name="Migliaia 5 4 5" xfId="548" xr:uid="{984898D3-6EDD-4681-B5FE-F2F84D88D43D}"/>
    <cellStyle name="Migliaia 5 5" xfId="240" xr:uid="{6DDEFDD9-FF14-45C7-9E51-D35369B7AD0D}"/>
    <cellStyle name="Migliaia 5 5 2" xfId="322" xr:uid="{CE2B245D-7881-4A32-97C5-F5ED327D77F1}"/>
    <cellStyle name="Migliaia 5 5 2 2" xfId="486" xr:uid="{08E7078F-CA6B-47C3-9932-995F0B647CD3}"/>
    <cellStyle name="Migliaia 5 5 2 2 2" xfId="811" xr:uid="{1612B1DF-8A55-432B-8D22-385617914E12}"/>
    <cellStyle name="Migliaia 5 5 2 3" xfId="649" xr:uid="{6EF7F49E-718E-4FE2-9257-D634F23A8286}"/>
    <cellStyle name="Migliaia 5 5 3" xfId="405" xr:uid="{4B6317DE-6219-4979-9546-7FACC1D42026}"/>
    <cellStyle name="Migliaia 5 5 3 2" xfId="730" xr:uid="{ACC7E081-06DA-4097-8EE4-354BDEE9BD07}"/>
    <cellStyle name="Migliaia 5 5 4" xfId="568" xr:uid="{B44FF957-704E-4400-8031-2FF245FEE800}"/>
    <cellStyle name="Migliaia 5 6" xfId="282" xr:uid="{2AA4B4DA-6A1D-4227-929E-28DCFDB573F9}"/>
    <cellStyle name="Migliaia 5 6 2" xfId="446" xr:uid="{47A4F775-B01E-4368-AD62-216D8759150C}"/>
    <cellStyle name="Migliaia 5 6 2 2" xfId="771" xr:uid="{37C7390D-CD87-474E-95AF-13098B8F037A}"/>
    <cellStyle name="Migliaia 5 6 3" xfId="609" xr:uid="{0BDD938D-E1F8-4C51-9A63-14241F5CC8CF}"/>
    <cellStyle name="Migliaia 5 7" xfId="365" xr:uid="{601A0CB2-FEE6-4362-9D5D-E60DF8CB027A}"/>
    <cellStyle name="Migliaia 5 7 2" xfId="690" xr:uid="{F31D0990-8B3F-4722-B56F-995B57694D67}"/>
    <cellStyle name="Migliaia 5 8" xfId="528" xr:uid="{CD27703F-5AE5-4EE4-A171-36F685EDCD07}"/>
    <cellStyle name="Migliaia 6" xfId="166" xr:uid="{00000000-0005-0000-0000-00007A000000}"/>
    <cellStyle name="Migliaia 6 2" xfId="221" xr:uid="{A23CF507-889D-418E-A90D-1805AF259EB3}"/>
    <cellStyle name="Migliaia 6 2 2" xfId="263" xr:uid="{2AE3FB2B-FFB7-4108-AF67-0E59EEC61C43}"/>
    <cellStyle name="Migliaia 6 2 2 2" xfId="345" xr:uid="{B55C22AC-4F9A-4350-B9A6-ABEF058A7706}"/>
    <cellStyle name="Migliaia 6 2 2 2 2" xfId="509" xr:uid="{17F8053E-53AB-4A2D-90EC-5537188D8BFE}"/>
    <cellStyle name="Migliaia 6 2 2 2 2 2" xfId="834" xr:uid="{46E5A750-92F1-46AD-8342-07C6530BF990}"/>
    <cellStyle name="Migliaia 6 2 2 2 3" xfId="672" xr:uid="{2879FB52-176C-4D90-8DEB-A43C89FF0E7F}"/>
    <cellStyle name="Migliaia 6 2 2 3" xfId="428" xr:uid="{C95F86CB-A8E3-4659-A272-C82B61921549}"/>
    <cellStyle name="Migliaia 6 2 2 3 2" xfId="753" xr:uid="{03C6EA3F-6A2C-4D9A-B896-08B521CA3F98}"/>
    <cellStyle name="Migliaia 6 2 2 4" xfId="591" xr:uid="{946D33B5-E4EF-4160-9235-123716C3A656}"/>
    <cellStyle name="Migliaia 6 2 3" xfId="305" xr:uid="{A0460113-738E-4E77-914D-6C260F10D2A0}"/>
    <cellStyle name="Migliaia 6 2 3 2" xfId="469" xr:uid="{938EDD55-6EBF-4265-BD14-C91516162AF5}"/>
    <cellStyle name="Migliaia 6 2 3 2 2" xfId="794" xr:uid="{330E9CB5-BCD6-4302-89C4-8C2ECAB03F2C}"/>
    <cellStyle name="Migliaia 6 2 3 3" xfId="632" xr:uid="{AC1EC88B-95D8-4049-8D80-322C4E1982DE}"/>
    <cellStyle name="Migliaia 6 2 4" xfId="388" xr:uid="{9802DB85-FAA9-483A-A794-9B02C23576FC}"/>
    <cellStyle name="Migliaia 6 2 4 2" xfId="713" xr:uid="{889CB6D4-96CB-44B6-9C99-A3BAE9708659}"/>
    <cellStyle name="Migliaia 6 2 5" xfId="551" xr:uid="{3EF2C4B0-4127-455A-A1F9-97CCF56BF0B1}"/>
    <cellStyle name="Migliaia 6 3" xfId="243" xr:uid="{1B0AED64-EE90-450F-8FAB-B60B4C3E181A}"/>
    <cellStyle name="Migliaia 6 3 2" xfId="325" xr:uid="{51013B86-4279-4B84-A582-8A7C8963D963}"/>
    <cellStyle name="Migliaia 6 3 2 2" xfId="489" xr:uid="{520902EB-41F9-4365-9D6D-0C06922FB5FE}"/>
    <cellStyle name="Migliaia 6 3 2 2 2" xfId="814" xr:uid="{3C511CA3-8F60-4A66-9F06-A32611198534}"/>
    <cellStyle name="Migliaia 6 3 2 3" xfId="652" xr:uid="{5DF74C59-A73C-4F42-933C-EAF936D4326A}"/>
    <cellStyle name="Migliaia 6 3 3" xfId="408" xr:uid="{1CAE6579-1C09-489A-A499-8F9B94CDB67B}"/>
    <cellStyle name="Migliaia 6 3 3 2" xfId="733" xr:uid="{16A6CCA3-892C-4DC4-9D23-0EA3D161A510}"/>
    <cellStyle name="Migliaia 6 3 4" xfId="571" xr:uid="{D5D82D3D-E282-4247-BB63-4B6C2B9DDE90}"/>
    <cellStyle name="Migliaia 6 4" xfId="285" xr:uid="{A7BFDD93-0002-4406-82CE-03AA2056A427}"/>
    <cellStyle name="Migliaia 6 4 2" xfId="449" xr:uid="{D19F8C4E-6B8F-4E28-AEBE-EC7B745A566A}"/>
    <cellStyle name="Migliaia 6 4 2 2" xfId="774" xr:uid="{83A4002D-64DC-46EA-ACFD-D7507EA1EFA6}"/>
    <cellStyle name="Migliaia 6 4 3" xfId="612" xr:uid="{A682CED1-F1DD-4345-A182-FFB5C70135C0}"/>
    <cellStyle name="Migliaia 6 5" xfId="368" xr:uid="{31B1B46D-7437-421F-9D21-C84420782E3A}"/>
    <cellStyle name="Migliaia 6 5 2" xfId="693" xr:uid="{13EC4BB0-F016-4DD2-AD0B-FDB96F0A5CC1}"/>
    <cellStyle name="Migliaia 6 6" xfId="531" xr:uid="{CE566440-6E30-46EE-85D5-8D02E218C806}"/>
    <cellStyle name="Migliaia 7" xfId="267" xr:uid="{DCAAEAA4-3E32-4BC8-8669-D25176B3D98B}"/>
    <cellStyle name="Migliaia 7 2" xfId="349" xr:uid="{4AF6D684-BD9E-415D-AD0C-05140E448ACC}"/>
    <cellStyle name="Migliaia 7 2 2" xfId="513" xr:uid="{7AD71129-88E4-4746-BA58-447B131F78ED}"/>
    <cellStyle name="Migliaia 7 2 2 2" xfId="838" xr:uid="{4D8D99D7-B080-40E5-BAF0-0A92B780A65C}"/>
    <cellStyle name="Migliaia 7 2 3" xfId="676" xr:uid="{8856D579-F41C-4A43-BF04-330D11CE02E6}"/>
    <cellStyle name="Migliaia 7 3" xfId="432" xr:uid="{80A12F3D-3C8B-4709-B96B-9C60480478D9}"/>
    <cellStyle name="Migliaia 7 3 2" xfId="757" xr:uid="{DE2B0CFD-1740-4FDB-82FF-6938D3D568F5}"/>
    <cellStyle name="Migliaia 7 4" xfId="595" xr:uid="{7F2F73E9-C59D-4ECD-BDA9-D948A6884D15}"/>
    <cellStyle name="Migliaia 8" xfId="167" xr:uid="{00000000-0005-0000-0000-00007B000000}"/>
    <cellStyle name="Migliaia 8 2" xfId="222" xr:uid="{9757AC91-3BFE-4AA3-808C-3B6C20BCEEB7}"/>
    <cellStyle name="Migliaia 8 2 2" xfId="264" xr:uid="{0F534AB6-A864-4F56-A6B9-F969B516D705}"/>
    <cellStyle name="Migliaia 8 2 2 2" xfId="346" xr:uid="{C40FB278-374A-408F-85C4-9B6F5D607565}"/>
    <cellStyle name="Migliaia 8 2 2 2 2" xfId="510" xr:uid="{2EFA5062-7A97-48B0-AFF6-4F2586300D26}"/>
    <cellStyle name="Migliaia 8 2 2 2 2 2" xfId="835" xr:uid="{DB972C19-54CD-41CB-8A1E-359439492419}"/>
    <cellStyle name="Migliaia 8 2 2 2 3" xfId="673" xr:uid="{871D5E72-E7FF-4BB2-B18E-A9629B6A9F14}"/>
    <cellStyle name="Migliaia 8 2 2 3" xfId="429" xr:uid="{08D2E0CC-1AB5-4993-8392-208C80C99AA7}"/>
    <cellStyle name="Migliaia 8 2 2 3 2" xfId="754" xr:uid="{93CE6250-C22F-4E42-9CE3-99996CA322E1}"/>
    <cellStyle name="Migliaia 8 2 2 4" xfId="592" xr:uid="{7B0DEA7D-C246-4E45-B95B-1AD992B8F4BD}"/>
    <cellStyle name="Migliaia 8 2 3" xfId="306" xr:uid="{C6497880-8961-429B-9C1B-5FA1E08299BC}"/>
    <cellStyle name="Migliaia 8 2 3 2" xfId="470" xr:uid="{2B24F62C-D72C-494D-B56D-60BD65A1ED8B}"/>
    <cellStyle name="Migliaia 8 2 3 2 2" xfId="795" xr:uid="{8105D2AE-695C-4D46-B60C-2603E41AF283}"/>
    <cellStyle name="Migliaia 8 2 3 3" xfId="633" xr:uid="{156BD8D6-965F-4247-BAF6-1E2136BC2FDE}"/>
    <cellStyle name="Migliaia 8 2 4" xfId="389" xr:uid="{27A34506-052C-47B9-A462-95435B39FB8D}"/>
    <cellStyle name="Migliaia 8 2 4 2" xfId="714" xr:uid="{4559E41D-6740-4267-8439-2BD0FC98B247}"/>
    <cellStyle name="Migliaia 8 2 5" xfId="552" xr:uid="{DFE95A28-468F-47F6-98AD-B25E03F9698C}"/>
    <cellStyle name="Migliaia 8 3" xfId="244" xr:uid="{4CE1F4CB-1C4F-4E34-A5D9-6CBA7996E4FF}"/>
    <cellStyle name="Migliaia 8 3 2" xfId="326" xr:uid="{AC35E698-7118-4E46-A01F-2B18C5F9D01A}"/>
    <cellStyle name="Migliaia 8 3 2 2" xfId="490" xr:uid="{A32C9B8E-8583-4974-B262-A0E316F6DA8F}"/>
    <cellStyle name="Migliaia 8 3 2 2 2" xfId="815" xr:uid="{55854221-2699-4630-9D1F-13782FB3FE42}"/>
    <cellStyle name="Migliaia 8 3 2 3" xfId="653" xr:uid="{31FEBE39-D1A0-4F21-9CFF-E29F03A021CC}"/>
    <cellStyle name="Migliaia 8 3 3" xfId="409" xr:uid="{93DBFED8-CD15-491E-9FCE-B1DB55F4662B}"/>
    <cellStyle name="Migliaia 8 3 3 2" xfId="734" xr:uid="{10A6023D-C473-45B0-B5F0-4B6671C1EDD5}"/>
    <cellStyle name="Migliaia 8 3 4" xfId="572" xr:uid="{282A846B-56AA-48CC-8553-29A16ADF3C8D}"/>
    <cellStyle name="Migliaia 8 4" xfId="286" xr:uid="{78BC0027-08E8-41CB-9ADC-967EE330C0A7}"/>
    <cellStyle name="Migliaia 8 4 2" xfId="450" xr:uid="{399067A1-86AC-4C71-B5A3-6DEBF49D4DB9}"/>
    <cellStyle name="Migliaia 8 4 2 2" xfId="775" xr:uid="{951D6BBB-98C3-44AB-9D80-48B6E6E0D0C1}"/>
    <cellStyle name="Migliaia 8 4 3" xfId="613" xr:uid="{97DFF536-5214-47BA-ACFA-325CDCB5B2DC}"/>
    <cellStyle name="Migliaia 8 5" xfId="369" xr:uid="{CDFB3588-3437-4EC6-956F-33C0F46646FE}"/>
    <cellStyle name="Migliaia 8 5 2" xfId="694" xr:uid="{F59A261E-71BB-4171-AAA9-0747C5D3DD88}"/>
    <cellStyle name="Migliaia 8 6" xfId="532" xr:uid="{F8CC7CDA-B539-407A-B98F-2838C6B73D2E}"/>
    <cellStyle name="Neutral" xfId="40" xr:uid="{00000000-0005-0000-0000-00007C000000}"/>
    <cellStyle name="Neutral 2" xfId="98" xr:uid="{00000000-0005-0000-0000-00007D000000}"/>
    <cellStyle name="Neutrale 2" xfId="168" xr:uid="{00000000-0005-0000-0000-00007E000000}"/>
    <cellStyle name="Normal_M Netti Dett." xfId="41" xr:uid="{00000000-0005-0000-0000-00007F000000}"/>
    <cellStyle name="Normale" xfId="0" builtinId="0"/>
    <cellStyle name="Normale 10" xfId="169" xr:uid="{00000000-0005-0000-0000-000081000000}"/>
    <cellStyle name="Normale 10 2" xfId="200" xr:uid="{00000000-0005-0000-0000-000082000000}"/>
    <cellStyle name="Normale 11" xfId="203" xr:uid="{00000000-0005-0000-0000-000083000000}"/>
    <cellStyle name="Normale 2" xfId="42" xr:uid="{00000000-0005-0000-0000-000084000000}"/>
    <cellStyle name="Normale 2 2" xfId="51" xr:uid="{00000000-0005-0000-0000-000085000000}"/>
    <cellStyle name="Normale 2 2 2" xfId="99" xr:uid="{00000000-0005-0000-0000-000086000000}"/>
    <cellStyle name="Normale 2 2 3" xfId="201" xr:uid="{00000000-0005-0000-0000-000087000000}"/>
    <cellStyle name="Normale 2_FEB" xfId="170" xr:uid="{00000000-0005-0000-0000-000088000000}"/>
    <cellStyle name="Normale 21" xfId="171" xr:uid="{00000000-0005-0000-0000-000089000000}"/>
    <cellStyle name="Normale 23" xfId="172" xr:uid="{00000000-0005-0000-0000-00008A000000}"/>
    <cellStyle name="Normale 24" xfId="173" xr:uid="{00000000-0005-0000-0000-00008B000000}"/>
    <cellStyle name="Normale 25" xfId="174" xr:uid="{00000000-0005-0000-0000-00008C000000}"/>
    <cellStyle name="Normale 3" xfId="1" xr:uid="{00000000-0005-0000-0000-00008D000000}"/>
    <cellStyle name="Normale 3 2" xfId="101" xr:uid="{00000000-0005-0000-0000-00008E000000}"/>
    <cellStyle name="Normale 3 2 2" xfId="102" xr:uid="{00000000-0005-0000-0000-00008F000000}"/>
    <cellStyle name="Normale 3 2 2 2" xfId="195" xr:uid="{00000000-0005-0000-0000-000090000000}"/>
    <cellStyle name="Normale 3 2 2 2 2" xfId="514" xr:uid="{9AFDC626-7E07-492C-9C67-A60DDAB07EE2}"/>
    <cellStyle name="Normale 3 3" xfId="103" xr:uid="{00000000-0005-0000-0000-000091000000}"/>
    <cellStyle name="Normale 3 4" xfId="100" xr:uid="{00000000-0005-0000-0000-000092000000}"/>
    <cellStyle name="Normale 3 5" xfId="196" xr:uid="{00000000-0005-0000-0000-000093000000}"/>
    <cellStyle name="Normale 3_promozioni" xfId="175" xr:uid="{00000000-0005-0000-0000-000094000000}"/>
    <cellStyle name="Normale 30" xfId="268" xr:uid="{02BA7CAC-7F28-4D82-8253-D37842F06811}"/>
    <cellStyle name="Normale 4" xfId="50" xr:uid="{00000000-0005-0000-0000-000095000000}"/>
    <cellStyle name="Normale 4 2" xfId="56" xr:uid="{00000000-0005-0000-0000-000096000000}"/>
    <cellStyle name="Normale 4 2 2" xfId="105" xr:uid="{00000000-0005-0000-0000-000097000000}"/>
    <cellStyle name="Normale 4 3" xfId="106" xr:uid="{00000000-0005-0000-0000-000098000000}"/>
    <cellStyle name="Normale 4 4" xfId="104" xr:uid="{00000000-0005-0000-0000-000099000000}"/>
    <cellStyle name="Normale 4_Foglio1" xfId="58" xr:uid="{00000000-0005-0000-0000-00009A000000}"/>
    <cellStyle name="Normale 5" xfId="57" xr:uid="{00000000-0005-0000-0000-00009B000000}"/>
    <cellStyle name="Normale 5 2" xfId="108" xr:uid="{00000000-0005-0000-0000-00009C000000}"/>
    <cellStyle name="Normale 5 3" xfId="109" xr:uid="{00000000-0005-0000-0000-00009D000000}"/>
    <cellStyle name="Normale 5 4" xfId="107" xr:uid="{00000000-0005-0000-0000-00009E000000}"/>
    <cellStyle name="Normale 5_Listino TvGen- tariffe" xfId="176" xr:uid="{00000000-0005-0000-0000-00009F000000}"/>
    <cellStyle name="Normale 6" xfId="59" xr:uid="{00000000-0005-0000-0000-0000A0000000}"/>
    <cellStyle name="Normale 6 2" xfId="110" xr:uid="{00000000-0005-0000-0000-0000A1000000}"/>
    <cellStyle name="Normale 6 3" xfId="207" xr:uid="{3EB5EDB1-90F0-45FC-9B21-C829295CE530}"/>
    <cellStyle name="Normale 6_Listino TvGen- tariffe" xfId="177" xr:uid="{00000000-0005-0000-0000-0000A2000000}"/>
    <cellStyle name="Normale 7" xfId="64" xr:uid="{00000000-0005-0000-0000-0000A3000000}"/>
    <cellStyle name="Normale 7 2" xfId="111" xr:uid="{00000000-0005-0000-0000-0000A4000000}"/>
    <cellStyle name="Normale 7 2 2" xfId="202" xr:uid="{00000000-0005-0000-0000-0000A5000000}"/>
    <cellStyle name="Normale 7_Listino TvGen- tariffe" xfId="178" xr:uid="{00000000-0005-0000-0000-0000A6000000}"/>
    <cellStyle name="Normale 8" xfId="179" xr:uid="{00000000-0005-0000-0000-0000A7000000}"/>
    <cellStyle name="Normale 9" xfId="180" xr:uid="{00000000-0005-0000-0000-0000A8000000}"/>
    <cellStyle name="Normale_promozioni 2" xfId="350" xr:uid="{2256FBC4-7C74-4743-A830-027A7F5795A9}"/>
    <cellStyle name="Normale_promozioni_1" xfId="351" xr:uid="{0B2BE79A-BFD9-4085-9465-2BEA5EBD9002}"/>
    <cellStyle name="Nota 2" xfId="181" xr:uid="{00000000-0005-0000-0000-0000AA000000}"/>
    <cellStyle name="Note" xfId="43" xr:uid="{00000000-0005-0000-0000-0000AB000000}"/>
    <cellStyle name="Note 2" xfId="54" xr:uid="{00000000-0005-0000-0000-0000AC000000}"/>
    <cellStyle name="Note 2 2" xfId="112" xr:uid="{00000000-0005-0000-0000-0000AD000000}"/>
    <cellStyle name="Note 3" xfId="113" xr:uid="{00000000-0005-0000-0000-0000AE000000}"/>
    <cellStyle name="Note_Listino Tv Tlp_Primavera 2014" xfId="182" xr:uid="{00000000-0005-0000-0000-0000AF000000}"/>
    <cellStyle name="Output 2" xfId="63" xr:uid="{00000000-0005-0000-0000-0000B0000000}"/>
    <cellStyle name="Output 2 2" xfId="114" xr:uid="{00000000-0005-0000-0000-0000B1000000}"/>
    <cellStyle name="Percentuale 11" xfId="226" xr:uid="{89289FD2-DD56-49E4-80BC-68FCE15403E6}"/>
    <cellStyle name="Percentuale 2" xfId="44" xr:uid="{00000000-0005-0000-0000-0000B2000000}"/>
    <cellStyle name="Percentuale 2 2" xfId="55" xr:uid="{00000000-0005-0000-0000-0000B3000000}"/>
    <cellStyle name="Percentuale 2 3" xfId="115" xr:uid="{00000000-0005-0000-0000-0000B4000000}"/>
    <cellStyle name="Percentuale 3" xfId="48" xr:uid="{00000000-0005-0000-0000-0000B5000000}"/>
    <cellStyle name="Percentuale 3 2" xfId="116" xr:uid="{00000000-0005-0000-0000-0000B6000000}"/>
    <cellStyle name="Percentuale 3 3" xfId="117" xr:uid="{00000000-0005-0000-0000-0000B7000000}"/>
    <cellStyle name="Percentuale 4" xfId="118" xr:uid="{00000000-0005-0000-0000-0000B8000000}"/>
    <cellStyle name="Percentuale 4 2" xfId="183" xr:uid="{00000000-0005-0000-0000-0000B9000000}"/>
    <cellStyle name="Percentuale 5" xfId="119" xr:uid="{00000000-0005-0000-0000-0000BA000000}"/>
    <cellStyle name="Percentuale 6" xfId="120" xr:uid="{00000000-0005-0000-0000-0000BB000000}"/>
    <cellStyle name="Percentuale 6 2" xfId="225" xr:uid="{DC615A04-6CA8-446D-A25A-7285515E006F}"/>
    <cellStyle name="Percentuale 7" xfId="184" xr:uid="{00000000-0005-0000-0000-0000BC000000}"/>
    <cellStyle name="Stile 1" xfId="121" xr:uid="{00000000-0005-0000-0000-0000BD000000}"/>
    <cellStyle name="Testo avviso 2" xfId="185" xr:uid="{00000000-0005-0000-0000-0000BE000000}"/>
    <cellStyle name="Testo descrittivo 2" xfId="186" xr:uid="{00000000-0005-0000-0000-0000BF000000}"/>
    <cellStyle name="Title" xfId="45" xr:uid="{00000000-0005-0000-0000-0000C0000000}"/>
    <cellStyle name="Title 2" xfId="122" xr:uid="{00000000-0005-0000-0000-0000C1000000}"/>
    <cellStyle name="Titolo 1 2" xfId="187" xr:uid="{00000000-0005-0000-0000-0000C2000000}"/>
    <cellStyle name="Titolo 2 2" xfId="188" xr:uid="{00000000-0005-0000-0000-0000C3000000}"/>
    <cellStyle name="Titolo 3 2" xfId="189" xr:uid="{00000000-0005-0000-0000-0000C4000000}"/>
    <cellStyle name="Titolo 4 2" xfId="190" xr:uid="{00000000-0005-0000-0000-0000C5000000}"/>
    <cellStyle name="Titolo 5" xfId="191" xr:uid="{00000000-0005-0000-0000-0000C6000000}"/>
    <cellStyle name="Total" xfId="46" xr:uid="{00000000-0005-0000-0000-0000C7000000}"/>
    <cellStyle name="Total 2" xfId="123" xr:uid="{00000000-0005-0000-0000-0000C8000000}"/>
    <cellStyle name="Totale 2" xfId="192" xr:uid="{00000000-0005-0000-0000-0000C9000000}"/>
    <cellStyle name="Valore non valido 2" xfId="193" xr:uid="{00000000-0005-0000-0000-0000CA000000}"/>
    <cellStyle name="Valore valido 2" xfId="194" xr:uid="{00000000-0005-0000-0000-0000CB000000}"/>
    <cellStyle name="Warning Text" xfId="47" xr:uid="{00000000-0005-0000-0000-0000CC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KMI/Palinsesti%20Tv%20e%20Stime/Stime/2017/INV2017/MAMMA/Inv17_mam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4\FESTE%202013-2014\estrazioni\pal%20virt%20al%2012set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3\Autunno%202013\stime\OTTOBRE(A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Documents%20and%20Settings\MI3090\Desktop\Laura\ListDic2004\StimeDic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Iniziative%20Speciali\Rai\TARIFFAZIONE\2014\Feste%202013-2014\IS%20STRENNE'13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fs2.sipra.it\uo\Pricing_TV_Analogica\LISTINI%20TV\Listini%20Rai\2015\FESTE%202015-2016\Listino%20Autunno-Feste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7\Marzo%202007\ListMarzo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3\Autunno%202013\List%20Autunno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Digitali_Sport\DIGITALI\LISTINI\2014\Estate\HP%20-%20ESTATE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8\Autunno08\listino%20autunno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Offerta_Sviluppo_TV\LISTINI%20TV\Listini%20Rai\2004\Febbraio%2004\ListFeb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ime"/>
      <sheetName val="nome del foglio"/>
      <sheetName val="Parametri"/>
      <sheetName val="delta DT"/>
      <sheetName val="platea"/>
      <sheetName val="ss_R1"/>
      <sheetName val="DOMENICA IN SR"/>
      <sheetName val="RUBRICHE FESTIVAL"/>
      <sheetName val="access prom"/>
      <sheetName val="profili ad hoc"/>
      <sheetName val="clienti menu  ten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Indiv</v>
          </cell>
        </row>
        <row r="8">
          <cell r="B8" t="str">
            <v>Adu25-44</v>
          </cell>
        </row>
        <row r="9">
          <cell r="B9" t="str">
            <v>Resacq</v>
          </cell>
        </row>
        <row r="10">
          <cell r="B10" t="str">
            <v>Uomini</v>
          </cell>
        </row>
        <row r="11">
          <cell r="B11" t="str">
            <v>Donne</v>
          </cell>
        </row>
        <row r="12">
          <cell r="B12" t="str">
            <v>Bambini</v>
          </cell>
        </row>
        <row r="13">
          <cell r="B13" t="str">
            <v>Adu25-54</v>
          </cell>
        </row>
        <row r="14">
          <cell r="B14" t="str">
            <v>Uom25-54</v>
          </cell>
        </row>
        <row r="15">
          <cell r="B15" t="str">
            <v>25-54 Aa-Ab</v>
          </cell>
        </row>
        <row r="16">
          <cell r="B16" t="str">
            <v>Adu 15-64</v>
          </cell>
        </row>
        <row r="17">
          <cell r="B17" t="str">
            <v>Adu Aa-Ab</v>
          </cell>
        </row>
        <row r="18">
          <cell r="B18" t="str">
            <v>Ra 25-54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A"/>
      <sheetName val="B"/>
      <sheetName val="C"/>
      <sheetName val="Foglio1"/>
      <sheetName val="listino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Adu 25 64</v>
          </cell>
        </row>
        <row r="8">
          <cell r="B8" t="str">
            <v>Adu 15-64</v>
          </cell>
        </row>
        <row r="9">
          <cell r="B9" t="str">
            <v>Adu Aa-Ab</v>
          </cell>
        </row>
        <row r="10">
          <cell r="B10" t="str">
            <v>Ra 25-54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(2)"/>
      <sheetName val="x import"/>
      <sheetName val="listino"/>
      <sheetName val="listino (3)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FESTE 2013 - 2014 IS  -  dal 22/12/2013 al 04/01/2014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per medie brk di vendit"/>
      <sheetName val="listino medie brk di vendita "/>
      <sheetName val="ASS 2014"/>
      <sheetName val="listino"/>
      <sheetName val="STATISTICHE GETTITI"/>
      <sheetName val="STATISTICHE COS MEDI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MARZO 06"/>
      <sheetName val="GETTITI 06"/>
      <sheetName val="COSTI MEDI 06"/>
      <sheetName val="MARZO 07"/>
      <sheetName val="GETTITI 07"/>
      <sheetName val="COSTI MEDI 07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STIME OTT 13 NEWTGT(2)"/>
      <sheetName val="CHECK def ott"/>
      <sheetName val="KIDS"/>
      <sheetName val="Foglio1"/>
      <sheetName val="check altri periodo 18giu"/>
      <sheetName val="AFFINITA' DIC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ROTAZIONI apr-mag"/>
      <sheetName val="Parametri"/>
      <sheetName val="ESTATE14 trf"/>
      <sheetName val="ESTATE14 medie"/>
      <sheetName val="ESTATE14 sint."/>
      <sheetName val="venduto hp"/>
      <sheetName val="HP MAGGIO"/>
      <sheetName val="HP GIUGNO"/>
      <sheetName val="HP LUGLIO"/>
      <sheetName val="HP AGOSTO 1"/>
      <sheetName val="HP AGOSTO 2"/>
      <sheetName val="SINTESI"/>
      <sheetName val="tariffe"/>
      <sheetName val="brk"/>
      <sheetName val="brk (2)"/>
      <sheetName val="brk (3)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FEB03"/>
      <sheetName val="MAR03"/>
      <sheetName val="GETTITI 03"/>
      <sheetName val="COSTI MEDI 03"/>
      <sheetName val="FEBMAR04"/>
      <sheetName val="GETTITI 04"/>
      <sheetName val="COSTI MEDI 04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4</v>
          </cell>
        </row>
        <row r="12">
          <cell r="B12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9A02A-36BA-47F4-8052-1A4A1B898E5E}">
  <sheetPr codeName="Foglio1"/>
  <dimension ref="A2:D29"/>
  <sheetViews>
    <sheetView workbookViewId="0"/>
  </sheetViews>
  <sheetFormatPr defaultColWidth="9.1796875" defaultRowHeight="14.5"/>
  <cols>
    <col min="1" max="16384" width="9.1796875" style="78"/>
  </cols>
  <sheetData>
    <row r="2" spans="1:4" ht="32.5">
      <c r="A2" s="101" t="s">
        <v>261</v>
      </c>
    </row>
    <row r="3" spans="1:4" ht="21.75" customHeight="1">
      <c r="D3" s="101"/>
    </row>
    <row r="4" spans="1:4" s="102" customFormat="1" ht="17.5">
      <c r="A4" s="102" t="s">
        <v>262</v>
      </c>
    </row>
    <row r="5" spans="1:4" s="102" customFormat="1" ht="17.5">
      <c r="A5" s="102" t="s">
        <v>263</v>
      </c>
    </row>
    <row r="6" spans="1:4" s="102" customFormat="1" ht="17.5">
      <c r="A6" s="102" t="s">
        <v>264</v>
      </c>
    </row>
    <row r="7" spans="1:4" s="102" customFormat="1" ht="17.5"/>
    <row r="8" spans="1:4" s="102" customFormat="1" ht="17.5">
      <c r="A8" s="102" t="s">
        <v>265</v>
      </c>
    </row>
    <row r="9" spans="1:4" s="102" customFormat="1" ht="17.5">
      <c r="A9" s="102" t="s">
        <v>266</v>
      </c>
    </row>
    <row r="10" spans="1:4" s="102" customFormat="1" ht="17.5"/>
    <row r="11" spans="1:4" s="102" customFormat="1" ht="17.5">
      <c r="A11" s="102" t="s">
        <v>267</v>
      </c>
    </row>
    <row r="12" spans="1:4" s="102" customFormat="1" ht="17.5">
      <c r="A12" s="102" t="s">
        <v>268</v>
      </c>
    </row>
    <row r="13" spans="1:4" s="102" customFormat="1" ht="17.5">
      <c r="A13" s="102" t="s">
        <v>89</v>
      </c>
    </row>
    <row r="14" spans="1:4" s="102" customFormat="1" ht="17.5">
      <c r="A14" s="102" t="s">
        <v>269</v>
      </c>
    </row>
    <row r="15" spans="1:4" s="102" customFormat="1" ht="17.5"/>
    <row r="16" spans="1:4" s="102" customFormat="1" ht="17.5">
      <c r="A16" s="102" t="s">
        <v>270</v>
      </c>
    </row>
    <row r="17" spans="1:1" s="102" customFormat="1" ht="17.5">
      <c r="A17" s="102" t="s">
        <v>271</v>
      </c>
    </row>
    <row r="18" spans="1:1" s="102" customFormat="1" ht="17.5">
      <c r="A18" s="102" t="s">
        <v>272</v>
      </c>
    </row>
    <row r="19" spans="1:1" s="102" customFormat="1" ht="17.5">
      <c r="A19" s="102" t="s">
        <v>273</v>
      </c>
    </row>
    <row r="20" spans="1:1" s="102" customFormat="1" ht="17.5">
      <c r="A20" s="102" t="s">
        <v>274</v>
      </c>
    </row>
    <row r="21" spans="1:1" s="102" customFormat="1" ht="17.5">
      <c r="A21" s="102" t="s">
        <v>275</v>
      </c>
    </row>
    <row r="22" spans="1:1" s="102" customFormat="1" ht="17.5"/>
    <row r="23" spans="1:1" s="102" customFormat="1" ht="17.5">
      <c r="A23" s="102" t="s">
        <v>276</v>
      </c>
    </row>
    <row r="24" spans="1:1" s="102" customFormat="1" ht="17.5">
      <c r="A24" s="102" t="s">
        <v>277</v>
      </c>
    </row>
    <row r="26" spans="1:1" ht="28">
      <c r="A26" s="141" t="s">
        <v>324</v>
      </c>
    </row>
    <row r="27" spans="1:1" ht="17.5">
      <c r="A27" s="102" t="s">
        <v>98</v>
      </c>
    </row>
    <row r="28" spans="1:1" ht="17.5">
      <c r="A28" s="102" t="s">
        <v>321</v>
      </c>
    </row>
    <row r="29" spans="1:1" ht="17.5">
      <c r="A29" s="10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38572-5997-4C09-8455-4838AF56D8AC}">
  <sheetPr>
    <pageSetUpPr fitToPage="1"/>
  </sheetPr>
  <dimension ref="A1:AX25"/>
  <sheetViews>
    <sheetView showGridLines="0" zoomScale="70" zoomScaleNormal="70" workbookViewId="0">
      <pane ySplit="5" topLeftCell="A6" activePane="bottomLeft" state="frozen"/>
      <selection activeCell="C1" sqref="C1"/>
      <selection pane="bottomLeft" activeCell="A21" sqref="A21:XFD21"/>
    </sheetView>
  </sheetViews>
  <sheetFormatPr defaultColWidth="9.1796875" defaultRowHeight="17.5" outlineLevelRow="1" outlineLevelCol="1"/>
  <cols>
    <col min="1" max="1" width="9.7265625" style="202" customWidth="1"/>
    <col min="2" max="2" width="20.81640625" style="202" customWidth="1"/>
    <col min="3" max="3" width="31.1796875" style="396" customWidth="1"/>
    <col min="4" max="4" width="41.81640625" style="203" customWidth="1" outlineLevel="1"/>
    <col min="5" max="5" width="36.1796875" style="177" customWidth="1"/>
    <col min="6" max="6" width="39.81640625" style="204" customWidth="1"/>
    <col min="7" max="12" width="4.26953125" style="388" hidden="1" customWidth="1" outlineLevel="1"/>
    <col min="13" max="13" width="5.26953125" style="388" hidden="1" customWidth="1" outlineLevel="1"/>
    <col min="14" max="17" width="13.81640625" style="388" hidden="1" customWidth="1" outlineLevel="1"/>
    <col min="18" max="18" width="12.81640625" style="388" hidden="1" customWidth="1" outlineLevel="1"/>
    <col min="19" max="22" width="13.81640625" style="388" hidden="1" customWidth="1" outlineLevel="1"/>
    <col min="23" max="23" width="12.81640625" style="388" hidden="1" customWidth="1" outlineLevel="1"/>
    <col min="24" max="27" width="13.81640625" style="388" hidden="1" customWidth="1" outlineLevel="1"/>
    <col min="28" max="28" width="12.81640625" style="388" hidden="1" customWidth="1" outlineLevel="1"/>
    <col min="29" max="29" width="18.81640625" style="205" customWidth="1" collapsed="1"/>
    <col min="30" max="30" width="10.7265625" style="205" customWidth="1"/>
    <col min="31" max="31" width="11.1796875" style="205" customWidth="1"/>
    <col min="32" max="32" width="10.1796875" style="205" customWidth="1"/>
    <col min="33" max="33" width="9.81640625" style="185" customWidth="1"/>
    <col min="34" max="34" width="9.1796875" style="185" customWidth="1"/>
    <col min="35" max="36" width="12.26953125" style="185" customWidth="1"/>
    <col min="37" max="37" width="12" style="185" customWidth="1"/>
    <col min="38" max="39" width="10.1796875" style="185" customWidth="1"/>
    <col min="40" max="40" width="11" style="177" customWidth="1"/>
    <col min="41" max="49" width="3.54296875" style="178" customWidth="1"/>
    <col min="50" max="50" width="5.453125" style="177" customWidth="1"/>
    <col min="51" max="16384" width="9.1796875" style="177"/>
  </cols>
  <sheetData>
    <row r="1" spans="1:50" s="286" customFormat="1" ht="32.5">
      <c r="A1" s="422" t="s">
        <v>589</v>
      </c>
      <c r="B1" s="358"/>
      <c r="C1" s="360"/>
      <c r="D1" s="361"/>
      <c r="F1" s="423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363"/>
      <c r="AD1" s="363"/>
      <c r="AE1" s="363"/>
      <c r="AF1" s="363"/>
      <c r="AG1" s="364"/>
      <c r="AH1" s="364"/>
      <c r="AI1" s="364"/>
      <c r="AJ1" s="364"/>
      <c r="AK1" s="364"/>
      <c r="AL1" s="364"/>
      <c r="AM1" s="364"/>
      <c r="AO1" s="352"/>
      <c r="AP1" s="352"/>
      <c r="AQ1" s="352"/>
      <c r="AR1" s="352"/>
      <c r="AS1" s="352"/>
      <c r="AT1" s="352"/>
      <c r="AU1" s="352"/>
      <c r="AV1" s="352"/>
      <c r="AW1" s="352"/>
    </row>
    <row r="2" spans="1:50" s="286" customFormat="1" ht="30">
      <c r="A2" s="424" t="s">
        <v>154</v>
      </c>
      <c r="B2" s="358"/>
      <c r="C2" s="360"/>
      <c r="D2" s="425"/>
      <c r="F2" s="423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363"/>
      <c r="AD2" s="363"/>
      <c r="AE2" s="363"/>
      <c r="AF2" s="363"/>
      <c r="AG2" s="364"/>
      <c r="AH2" s="364"/>
      <c r="AI2" s="364"/>
      <c r="AJ2" s="364"/>
      <c r="AK2" s="364"/>
      <c r="AL2" s="364"/>
      <c r="AM2" s="364"/>
      <c r="AO2" s="352"/>
      <c r="AP2" s="352"/>
      <c r="AQ2" s="352"/>
      <c r="AR2" s="352"/>
      <c r="AS2" s="352"/>
      <c r="AT2" s="352"/>
      <c r="AU2" s="352"/>
      <c r="AV2" s="352"/>
      <c r="AW2" s="352"/>
    </row>
    <row r="3" spans="1:50" s="286" customFormat="1" ht="18.75" customHeight="1">
      <c r="A3" s="358"/>
      <c r="B3" s="358"/>
      <c r="C3" s="426"/>
      <c r="D3" s="425"/>
      <c r="F3" s="362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363"/>
      <c r="AD3" s="363"/>
      <c r="AE3" s="363"/>
      <c r="AF3" s="363"/>
      <c r="AG3" s="364"/>
      <c r="AH3" s="364"/>
      <c r="AI3" s="364"/>
      <c r="AJ3" s="364"/>
      <c r="AK3" s="364"/>
      <c r="AL3" s="364"/>
      <c r="AM3" s="364"/>
      <c r="AO3" s="352"/>
      <c r="AP3" s="352"/>
      <c r="AQ3" s="352"/>
      <c r="AR3" s="352"/>
      <c r="AS3" s="352"/>
      <c r="AT3" s="352"/>
      <c r="AU3" s="352"/>
      <c r="AV3" s="352"/>
      <c r="AW3" s="352"/>
    </row>
    <row r="4" spans="1:50" s="427" customFormat="1" ht="35.25" customHeight="1">
      <c r="F4" s="419"/>
      <c r="G4" s="526" t="s">
        <v>1</v>
      </c>
      <c r="H4" s="527"/>
      <c r="I4" s="527"/>
      <c r="J4" s="527"/>
      <c r="K4" s="527"/>
      <c r="L4" s="527"/>
      <c r="M4" s="5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9"/>
      <c r="AD4" s="430"/>
      <c r="AE4" s="430"/>
      <c r="AF4" s="430"/>
      <c r="AG4" s="431"/>
      <c r="AH4" s="431"/>
      <c r="AI4" s="431"/>
      <c r="AJ4" s="431"/>
      <c r="AK4" s="431"/>
      <c r="AL4" s="431"/>
      <c r="AM4" s="431"/>
      <c r="AN4" s="432"/>
      <c r="AO4" s="529" t="s">
        <v>70</v>
      </c>
      <c r="AP4" s="530"/>
      <c r="AQ4" s="530"/>
      <c r="AR4" s="530"/>
      <c r="AS4" s="530"/>
      <c r="AT4" s="530"/>
      <c r="AU4" s="530"/>
      <c r="AV4" s="530"/>
      <c r="AW4" s="531"/>
    </row>
    <row r="5" spans="1:50" s="440" customFormat="1" ht="77.25" customHeight="1">
      <c r="A5" s="433" t="s">
        <v>62</v>
      </c>
      <c r="B5" s="433" t="s">
        <v>61</v>
      </c>
      <c r="C5" s="433" t="s">
        <v>71</v>
      </c>
      <c r="D5" s="433"/>
      <c r="E5" s="433" t="s">
        <v>38</v>
      </c>
      <c r="F5" s="434" t="s">
        <v>0</v>
      </c>
      <c r="G5" s="435" t="s">
        <v>63</v>
      </c>
      <c r="H5" s="435" t="s">
        <v>64</v>
      </c>
      <c r="I5" s="435" t="s">
        <v>65</v>
      </c>
      <c r="J5" s="435" t="s">
        <v>66</v>
      </c>
      <c r="K5" s="435" t="s">
        <v>67</v>
      </c>
      <c r="L5" s="435" t="s">
        <v>68</v>
      </c>
      <c r="M5" s="435" t="s">
        <v>69</v>
      </c>
      <c r="N5" s="532" t="s">
        <v>259</v>
      </c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2" t="s">
        <v>72</v>
      </c>
      <c r="AD5" s="533"/>
      <c r="AE5" s="533"/>
      <c r="AF5" s="533"/>
      <c r="AG5" s="533"/>
      <c r="AH5" s="534"/>
      <c r="AI5" s="436"/>
      <c r="AJ5" s="436"/>
      <c r="AK5" s="436"/>
      <c r="AL5" s="437"/>
      <c r="AM5" s="436"/>
      <c r="AN5" s="438"/>
      <c r="AO5" s="24" t="s">
        <v>43</v>
      </c>
      <c r="AP5" s="439" t="s">
        <v>44</v>
      </c>
      <c r="AQ5" s="24" t="s">
        <v>45</v>
      </c>
      <c r="AR5" s="439" t="s">
        <v>46</v>
      </c>
      <c r="AS5" s="24" t="s">
        <v>47</v>
      </c>
      <c r="AT5" s="439" t="s">
        <v>48</v>
      </c>
      <c r="AU5" s="24" t="s">
        <v>49</v>
      </c>
      <c r="AV5" s="439" t="s">
        <v>50</v>
      </c>
      <c r="AW5" s="24" t="s">
        <v>51</v>
      </c>
      <c r="AX5" s="403"/>
    </row>
    <row r="6" spans="1:50" s="384" customFormat="1">
      <c r="A6" s="385"/>
      <c r="B6" s="132"/>
      <c r="C6" s="140"/>
      <c r="D6" s="133"/>
      <c r="E6" s="130"/>
      <c r="F6" s="134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477" t="s">
        <v>163</v>
      </c>
      <c r="AD6" s="478"/>
      <c r="AE6" s="478"/>
      <c r="AF6" s="478"/>
      <c r="AG6" s="478"/>
      <c r="AH6" s="478"/>
      <c r="AI6" s="129"/>
      <c r="AJ6" s="129"/>
      <c r="AK6" s="129"/>
      <c r="AL6" s="129"/>
      <c r="AM6" s="129"/>
      <c r="AO6" s="392"/>
      <c r="AP6" s="393"/>
      <c r="AQ6" s="392"/>
      <c r="AR6" s="393"/>
      <c r="AS6" s="392"/>
      <c r="AT6" s="393"/>
      <c r="AU6" s="392"/>
      <c r="AV6" s="393"/>
      <c r="AW6" s="392"/>
    </row>
    <row r="7" spans="1:50" s="384" customFormat="1" ht="15.75" customHeight="1">
      <c r="A7" s="418" t="s">
        <v>155</v>
      </c>
      <c r="B7" s="389"/>
      <c r="C7" s="389"/>
      <c r="D7" s="419" t="s">
        <v>35</v>
      </c>
      <c r="G7" s="390"/>
      <c r="H7" s="395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AC7" s="479" t="s">
        <v>587</v>
      </c>
      <c r="AD7" s="480"/>
      <c r="AE7" s="480"/>
      <c r="AF7" s="480"/>
      <c r="AG7" s="480"/>
      <c r="AH7" s="481"/>
      <c r="AO7" s="392"/>
      <c r="AP7" s="393"/>
      <c r="AQ7" s="392"/>
      <c r="AR7" s="393"/>
      <c r="AS7" s="392"/>
      <c r="AT7" s="393"/>
      <c r="AU7" s="392"/>
      <c r="AV7" s="393"/>
      <c r="AW7" s="392"/>
    </row>
    <row r="8" spans="1:50" s="384" customFormat="1" ht="15.75" customHeight="1">
      <c r="A8" s="394"/>
      <c r="B8" s="389"/>
      <c r="C8" s="389"/>
      <c r="D8" s="396"/>
      <c r="E8" s="391"/>
      <c r="G8" s="390"/>
      <c r="H8" s="395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AO8" s="392"/>
      <c r="AP8" s="393"/>
      <c r="AQ8" s="392"/>
      <c r="AR8" s="393"/>
      <c r="AS8" s="392"/>
      <c r="AT8" s="393"/>
      <c r="AU8" s="392"/>
      <c r="AV8" s="393"/>
      <c r="AW8" s="392"/>
    </row>
    <row r="9" spans="1:50" s="404" customFormat="1" ht="15.75" customHeight="1" outlineLevel="1">
      <c r="A9" s="382" t="s">
        <v>155</v>
      </c>
      <c r="B9" s="397" t="s">
        <v>551</v>
      </c>
      <c r="C9" s="381" t="s">
        <v>552</v>
      </c>
      <c r="D9" s="398" t="s">
        <v>553</v>
      </c>
      <c r="E9" s="399" t="s">
        <v>554</v>
      </c>
      <c r="F9" s="400" t="s">
        <v>555</v>
      </c>
      <c r="G9" s="383" t="s">
        <v>2</v>
      </c>
      <c r="H9" s="383" t="s">
        <v>2</v>
      </c>
      <c r="I9" s="383" t="s">
        <v>2</v>
      </c>
      <c r="J9" s="383" t="s">
        <v>2</v>
      </c>
      <c r="K9" s="383" t="s">
        <v>2</v>
      </c>
      <c r="L9" s="383" t="s">
        <v>2</v>
      </c>
      <c r="M9" s="383" t="s">
        <v>2</v>
      </c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475">
        <v>4900</v>
      </c>
      <c r="Y9" s="475"/>
      <c r="Z9" s="475"/>
      <c r="AA9" s="475"/>
      <c r="AB9" s="377"/>
      <c r="AC9" s="476">
        <f>1600*2</f>
        <v>3200</v>
      </c>
      <c r="AD9" s="476"/>
      <c r="AE9" s="476"/>
      <c r="AF9" s="476"/>
      <c r="AG9" s="476"/>
      <c r="AH9" s="476"/>
      <c r="AI9" s="421"/>
      <c r="AJ9" s="421"/>
      <c r="AK9" s="421"/>
      <c r="AL9" s="421"/>
      <c r="AM9" s="421"/>
      <c r="AN9" s="401"/>
      <c r="AO9" s="402"/>
      <c r="AP9" s="403" t="s">
        <v>165</v>
      </c>
      <c r="AQ9" s="392"/>
      <c r="AR9" s="393"/>
      <c r="AS9" s="392"/>
      <c r="AT9" s="403"/>
      <c r="AU9" s="402"/>
      <c r="AV9" s="403"/>
      <c r="AW9" s="392"/>
    </row>
    <row r="10" spans="1:50" s="404" customFormat="1" ht="15.75" customHeight="1" outlineLevel="1">
      <c r="A10" s="382" t="s">
        <v>155</v>
      </c>
      <c r="B10" s="397" t="s">
        <v>551</v>
      </c>
      <c r="C10" s="381" t="s">
        <v>556</v>
      </c>
      <c r="D10" s="398" t="s">
        <v>553</v>
      </c>
      <c r="E10" s="399" t="s">
        <v>557</v>
      </c>
      <c r="F10" s="400" t="s">
        <v>558</v>
      </c>
      <c r="G10" s="383" t="s">
        <v>2</v>
      </c>
      <c r="H10" s="383" t="s">
        <v>2</v>
      </c>
      <c r="I10" s="383" t="s">
        <v>2</v>
      </c>
      <c r="J10" s="383" t="s">
        <v>2</v>
      </c>
      <c r="K10" s="383" t="s">
        <v>2</v>
      </c>
      <c r="L10" s="383" t="s">
        <v>2</v>
      </c>
      <c r="M10" s="383" t="s">
        <v>2</v>
      </c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476">
        <v>3000</v>
      </c>
      <c r="Y10" s="476"/>
      <c r="Z10" s="476"/>
      <c r="AA10" s="476"/>
      <c r="AB10" s="377"/>
      <c r="AC10" s="476">
        <f>1100*2</f>
        <v>2200</v>
      </c>
      <c r="AD10" s="476"/>
      <c r="AE10" s="476"/>
      <c r="AF10" s="476"/>
      <c r="AG10" s="476"/>
      <c r="AH10" s="476"/>
      <c r="AI10" s="401"/>
      <c r="AJ10" s="401"/>
      <c r="AK10" s="401"/>
      <c r="AL10" s="401"/>
      <c r="AM10" s="401"/>
      <c r="AN10" s="401"/>
      <c r="AO10" s="402"/>
      <c r="AP10" s="403" t="s">
        <v>165</v>
      </c>
      <c r="AQ10" s="392"/>
      <c r="AR10" s="393"/>
      <c r="AS10" s="392"/>
      <c r="AT10" s="403"/>
      <c r="AU10" s="402"/>
      <c r="AV10" s="403"/>
      <c r="AW10" s="402"/>
    </row>
    <row r="11" spans="1:50" s="404" customFormat="1" ht="15.75" customHeight="1" outlineLevel="1">
      <c r="A11" s="382" t="s">
        <v>155</v>
      </c>
      <c r="B11" s="397" t="s">
        <v>551</v>
      </c>
      <c r="C11" s="381" t="s">
        <v>559</v>
      </c>
      <c r="D11" s="398" t="s">
        <v>560</v>
      </c>
      <c r="E11" s="399" t="s">
        <v>554</v>
      </c>
      <c r="F11" s="400" t="s">
        <v>555</v>
      </c>
      <c r="G11" s="383" t="s">
        <v>2</v>
      </c>
      <c r="H11" s="383" t="s">
        <v>2</v>
      </c>
      <c r="I11" s="383" t="s">
        <v>2</v>
      </c>
      <c r="J11" s="383" t="s">
        <v>2</v>
      </c>
      <c r="K11" s="383" t="s">
        <v>2</v>
      </c>
      <c r="L11" s="383" t="s">
        <v>2</v>
      </c>
      <c r="M11" s="383" t="s">
        <v>2</v>
      </c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476">
        <v>2300</v>
      </c>
      <c r="Y11" s="476"/>
      <c r="Z11" s="476"/>
      <c r="AA11" s="476"/>
      <c r="AB11" s="377"/>
      <c r="AC11" s="476">
        <f>1400*2</f>
        <v>2800</v>
      </c>
      <c r="AD11" s="476"/>
      <c r="AE11" s="476"/>
      <c r="AF11" s="476"/>
      <c r="AG11" s="476"/>
      <c r="AH11" s="476"/>
      <c r="AI11" s="401"/>
      <c r="AJ11" s="401"/>
      <c r="AK11" s="401"/>
      <c r="AL11" s="401"/>
      <c r="AM11" s="401"/>
      <c r="AN11" s="401"/>
      <c r="AO11" s="402"/>
      <c r="AP11" s="403" t="s">
        <v>165</v>
      </c>
      <c r="AQ11" s="402"/>
      <c r="AR11" s="393"/>
      <c r="AS11" s="392"/>
      <c r="AT11" s="403"/>
      <c r="AU11" s="402"/>
      <c r="AV11" s="403"/>
      <c r="AW11" s="402"/>
    </row>
    <row r="12" spans="1:50" s="404" customFormat="1" ht="15.75" customHeight="1" outlineLevel="1">
      <c r="A12" s="382" t="s">
        <v>155</v>
      </c>
      <c r="B12" s="397" t="s">
        <v>551</v>
      </c>
      <c r="C12" s="381" t="s">
        <v>561</v>
      </c>
      <c r="D12" s="398" t="s">
        <v>560</v>
      </c>
      <c r="E12" s="399" t="s">
        <v>557</v>
      </c>
      <c r="F12" s="400" t="s">
        <v>558</v>
      </c>
      <c r="G12" s="383" t="s">
        <v>2</v>
      </c>
      <c r="H12" s="383" t="s">
        <v>2</v>
      </c>
      <c r="I12" s="383" t="s">
        <v>2</v>
      </c>
      <c r="J12" s="383" t="s">
        <v>2</v>
      </c>
      <c r="K12" s="383" t="s">
        <v>2</v>
      </c>
      <c r="L12" s="383" t="s">
        <v>2</v>
      </c>
      <c r="M12" s="383" t="s">
        <v>2</v>
      </c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476">
        <v>4200</v>
      </c>
      <c r="Y12" s="476"/>
      <c r="Z12" s="476"/>
      <c r="AA12" s="476"/>
      <c r="AB12" s="377"/>
      <c r="AC12" s="476">
        <f>1000*2</f>
        <v>2000</v>
      </c>
      <c r="AD12" s="476"/>
      <c r="AE12" s="476"/>
      <c r="AF12" s="476"/>
      <c r="AG12" s="476"/>
      <c r="AH12" s="476"/>
      <c r="AI12" s="401"/>
      <c r="AJ12" s="401"/>
      <c r="AK12" s="401"/>
      <c r="AL12" s="401"/>
      <c r="AM12" s="401"/>
      <c r="AN12" s="401"/>
      <c r="AO12" s="402"/>
      <c r="AP12" s="403" t="s">
        <v>165</v>
      </c>
      <c r="AQ12" s="402"/>
      <c r="AR12" s="393"/>
      <c r="AS12" s="402"/>
      <c r="AT12" s="403"/>
      <c r="AU12" s="402"/>
      <c r="AV12" s="403"/>
      <c r="AW12" s="402"/>
    </row>
    <row r="13" spans="1:50" s="404" customFormat="1" ht="15.75" customHeight="1" outlineLevel="1">
      <c r="A13" s="382" t="s">
        <v>155</v>
      </c>
      <c r="B13" s="397" t="s">
        <v>551</v>
      </c>
      <c r="C13" s="381" t="s">
        <v>562</v>
      </c>
      <c r="D13" s="398" t="s">
        <v>563</v>
      </c>
      <c r="E13" s="399" t="s">
        <v>564</v>
      </c>
      <c r="F13" s="400" t="s">
        <v>565</v>
      </c>
      <c r="G13" s="383" t="s">
        <v>2</v>
      </c>
      <c r="H13" s="383" t="s">
        <v>2</v>
      </c>
      <c r="I13" s="383" t="s">
        <v>2</v>
      </c>
      <c r="J13" s="383" t="s">
        <v>2</v>
      </c>
      <c r="K13" s="383" t="s">
        <v>2</v>
      </c>
      <c r="L13" s="383" t="s">
        <v>2</v>
      </c>
      <c r="M13" s="383" t="s">
        <v>2</v>
      </c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476">
        <v>2300</v>
      </c>
      <c r="Y13" s="476"/>
      <c r="Z13" s="476"/>
      <c r="AA13" s="476"/>
      <c r="AB13" s="377"/>
      <c r="AC13" s="476">
        <f>1100*56</f>
        <v>61600</v>
      </c>
      <c r="AD13" s="476"/>
      <c r="AE13" s="476"/>
      <c r="AF13" s="476"/>
      <c r="AG13" s="476"/>
      <c r="AH13" s="476"/>
      <c r="AI13" s="401"/>
      <c r="AJ13" s="401"/>
      <c r="AK13" s="401"/>
      <c r="AL13" s="401"/>
      <c r="AM13" s="401"/>
      <c r="AN13" s="401"/>
      <c r="AO13" s="402"/>
      <c r="AP13" s="403" t="s">
        <v>165</v>
      </c>
      <c r="AQ13" s="402"/>
      <c r="AR13" s="403"/>
      <c r="AS13" s="402"/>
      <c r="AT13" s="403"/>
      <c r="AU13" s="402"/>
      <c r="AV13" s="403"/>
      <c r="AW13" s="402"/>
    </row>
    <row r="14" spans="1:50" s="404" customFormat="1" ht="15.75" customHeight="1" outlineLevel="1">
      <c r="A14" s="382" t="s">
        <v>155</v>
      </c>
      <c r="B14" s="397" t="s">
        <v>551</v>
      </c>
      <c r="C14" s="381" t="s">
        <v>566</v>
      </c>
      <c r="D14" s="398" t="s">
        <v>567</v>
      </c>
      <c r="E14" s="399" t="s">
        <v>564</v>
      </c>
      <c r="F14" s="400" t="s">
        <v>568</v>
      </c>
      <c r="G14" s="383" t="s">
        <v>2</v>
      </c>
      <c r="H14" s="383" t="s">
        <v>2</v>
      </c>
      <c r="I14" s="383" t="s">
        <v>2</v>
      </c>
      <c r="J14" s="383" t="s">
        <v>2</v>
      </c>
      <c r="K14" s="383" t="s">
        <v>2</v>
      </c>
      <c r="L14" s="383" t="s">
        <v>2</v>
      </c>
      <c r="M14" s="383" t="s">
        <v>2</v>
      </c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476">
        <v>1700</v>
      </c>
      <c r="Y14" s="476"/>
      <c r="Z14" s="476"/>
      <c r="AA14" s="476"/>
      <c r="AB14" s="377"/>
      <c r="AC14" s="476">
        <f>1200*42</f>
        <v>50400</v>
      </c>
      <c r="AD14" s="476"/>
      <c r="AE14" s="476"/>
      <c r="AF14" s="476"/>
      <c r="AG14" s="476"/>
      <c r="AH14" s="476"/>
      <c r="AI14" s="401"/>
      <c r="AJ14" s="401"/>
      <c r="AK14" s="401"/>
      <c r="AL14" s="401"/>
      <c r="AM14" s="401"/>
      <c r="AN14" s="401"/>
      <c r="AO14" s="402"/>
      <c r="AP14" s="403" t="s">
        <v>165</v>
      </c>
      <c r="AQ14" s="402"/>
      <c r="AR14" s="403"/>
      <c r="AS14" s="402"/>
      <c r="AT14" s="403"/>
      <c r="AU14" s="402"/>
      <c r="AV14" s="403"/>
      <c r="AW14" s="402"/>
    </row>
    <row r="15" spans="1:50" s="406" customFormat="1" ht="15.75" customHeight="1">
      <c r="B15" s="407"/>
      <c r="C15" s="407"/>
      <c r="D15" s="407"/>
      <c r="E15" s="408"/>
      <c r="F15" s="409"/>
      <c r="G15" s="410"/>
      <c r="H15" s="411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K15" s="403"/>
      <c r="AL15" s="403"/>
      <c r="AM15" s="403"/>
      <c r="AN15" s="403"/>
      <c r="AO15" s="403"/>
      <c r="AP15" s="403"/>
      <c r="AQ15" s="403"/>
      <c r="AR15" s="403"/>
      <c r="AS15" s="403"/>
    </row>
    <row r="16" spans="1:50" s="406" customFormat="1" ht="15.75" customHeight="1">
      <c r="A16" s="382" t="s">
        <v>170</v>
      </c>
      <c r="B16" s="413"/>
      <c r="C16" s="413"/>
      <c r="D16" s="413"/>
      <c r="E16" s="408"/>
      <c r="F16" s="409"/>
      <c r="G16" s="404"/>
      <c r="H16" s="414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415"/>
      <c r="AA16" s="415"/>
      <c r="AB16" s="415"/>
      <c r="AC16" s="415"/>
      <c r="AD16" s="415"/>
      <c r="AE16" s="415"/>
      <c r="AF16" s="415"/>
      <c r="AG16" s="415"/>
      <c r="AH16" s="415"/>
      <c r="AI16" s="415"/>
      <c r="AK16" s="416"/>
      <c r="AL16" s="416"/>
      <c r="AM16" s="416"/>
      <c r="AN16" s="416"/>
      <c r="AO16" s="416"/>
      <c r="AP16" s="416"/>
      <c r="AQ16" s="416"/>
      <c r="AR16" s="416"/>
      <c r="AS16" s="416"/>
    </row>
    <row r="17" spans="1:50" s="379" customFormat="1" ht="15.75" customHeight="1" outlineLevel="1">
      <c r="B17" s="378" t="s">
        <v>569</v>
      </c>
      <c r="C17" s="378"/>
    </row>
    <row r="18" spans="1:50" s="379" customFormat="1" ht="15.75" customHeight="1" outlineLevel="1">
      <c r="B18" s="378" t="s">
        <v>549</v>
      </c>
      <c r="C18" s="378"/>
    </row>
    <row r="19" spans="1:50" s="379" customFormat="1" ht="15.75" customHeight="1" outlineLevel="1">
      <c r="B19" s="387" t="s">
        <v>169</v>
      </c>
      <c r="C19" s="387"/>
      <c r="D19" s="413"/>
      <c r="E19" s="408"/>
      <c r="F19" s="413"/>
      <c r="H19" s="417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K19" s="416"/>
      <c r="AL19" s="416"/>
      <c r="AM19" s="416"/>
      <c r="AN19" s="416"/>
      <c r="AO19" s="416"/>
      <c r="AP19" s="416"/>
      <c r="AQ19" s="416"/>
      <c r="AR19" s="416"/>
      <c r="AS19" s="416"/>
    </row>
    <row r="20" spans="1:50" s="413" customFormat="1" ht="15.75" customHeight="1" outlineLevel="1">
      <c r="B20" s="387" t="s">
        <v>92</v>
      </c>
      <c r="C20" s="387"/>
    </row>
    <row r="21" spans="1:50" s="413" customFormat="1" ht="15.75" customHeight="1" outlineLevel="1">
      <c r="B21" s="387" t="s">
        <v>590</v>
      </c>
      <c r="C21" s="387"/>
    </row>
    <row r="22" spans="1:50" s="413" customFormat="1" ht="15.75" customHeight="1" outlineLevel="1">
      <c r="B22" s="387" t="s">
        <v>570</v>
      </c>
      <c r="C22" s="387"/>
    </row>
    <row r="23" spans="1:50">
      <c r="C23" s="202"/>
      <c r="D23" s="396"/>
      <c r="E23" s="203"/>
      <c r="F23" s="177"/>
      <c r="G23" s="204"/>
      <c r="Y23" s="205"/>
      <c r="Z23" s="205"/>
      <c r="AA23" s="205"/>
      <c r="AB23" s="205"/>
      <c r="AC23" s="185"/>
      <c r="AD23" s="185"/>
      <c r="AE23" s="185"/>
      <c r="AF23" s="185"/>
      <c r="AJ23" s="177"/>
      <c r="AK23" s="178"/>
      <c r="AL23" s="178"/>
      <c r="AM23" s="178"/>
      <c r="AN23" s="178"/>
      <c r="AT23" s="177"/>
      <c r="AU23" s="177"/>
      <c r="AV23" s="177"/>
      <c r="AW23" s="177"/>
    </row>
    <row r="24" spans="1:50">
      <c r="C24" s="202"/>
      <c r="D24" s="396"/>
      <c r="E24" s="203"/>
      <c r="F24" s="177"/>
      <c r="G24" s="204"/>
      <c r="Y24" s="205"/>
      <c r="Z24" s="205"/>
      <c r="AA24" s="205"/>
      <c r="AB24" s="205"/>
      <c r="AC24" s="185"/>
      <c r="AD24" s="185"/>
      <c r="AE24" s="185"/>
      <c r="AF24" s="185"/>
      <c r="AJ24" s="177"/>
      <c r="AK24" s="178"/>
      <c r="AL24" s="178"/>
      <c r="AM24" s="178"/>
      <c r="AN24" s="178"/>
      <c r="AT24" s="177"/>
      <c r="AU24" s="177"/>
      <c r="AV24" s="177"/>
      <c r="AW24" s="177"/>
    </row>
    <row r="25" spans="1:50" s="384" customFormat="1">
      <c r="A25" s="385"/>
      <c r="B25" s="385"/>
      <c r="C25" s="385"/>
      <c r="D25" s="441"/>
      <c r="E25" s="442"/>
      <c r="G25" s="443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444"/>
      <c r="AE25" s="444"/>
      <c r="AF25" s="444"/>
      <c r="AG25" s="444"/>
      <c r="AH25" s="445"/>
      <c r="AI25" s="445"/>
      <c r="AJ25" s="445"/>
      <c r="AK25" s="445"/>
      <c r="AL25" s="445"/>
      <c r="AM25" s="445"/>
      <c r="AN25" s="445"/>
      <c r="AP25" s="137"/>
      <c r="AQ25" s="137"/>
      <c r="AR25" s="137"/>
      <c r="AS25" s="137"/>
      <c r="AT25" s="137"/>
      <c r="AU25" s="137"/>
      <c r="AV25" s="137"/>
      <c r="AW25" s="137"/>
      <c r="AX25" s="137"/>
    </row>
  </sheetData>
  <mergeCells count="18">
    <mergeCell ref="AC7:AH7"/>
    <mergeCell ref="G4:M4"/>
    <mergeCell ref="AO4:AW4"/>
    <mergeCell ref="N5:AB5"/>
    <mergeCell ref="AC5:AH5"/>
    <mergeCell ref="AC6:AH6"/>
    <mergeCell ref="X9:AA9"/>
    <mergeCell ref="AC9:AH9"/>
    <mergeCell ref="X10:AA10"/>
    <mergeCell ref="AC10:AH10"/>
    <mergeCell ref="X11:AA11"/>
    <mergeCell ref="AC11:AH11"/>
    <mergeCell ref="X12:AA12"/>
    <mergeCell ref="AC12:AH12"/>
    <mergeCell ref="X13:AA13"/>
    <mergeCell ref="AC13:AH13"/>
    <mergeCell ref="X14:AA14"/>
    <mergeCell ref="AC14:AH14"/>
  </mergeCells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40C61-EE1C-42C5-A95A-97386648F439}">
  <sheetPr>
    <pageSetUpPr fitToPage="1"/>
  </sheetPr>
  <dimension ref="A1:AX25"/>
  <sheetViews>
    <sheetView showGridLines="0" zoomScale="70" zoomScaleNormal="70" workbookViewId="0">
      <pane ySplit="5" topLeftCell="A6" activePane="bottomLeft" state="frozen"/>
      <selection activeCell="C1" sqref="C1"/>
      <selection pane="bottomLeft" activeCell="A21" sqref="A21:XFD21"/>
    </sheetView>
  </sheetViews>
  <sheetFormatPr defaultColWidth="9.1796875" defaultRowHeight="17.5" outlineLevelRow="1" outlineLevelCol="1"/>
  <cols>
    <col min="1" max="1" width="9.7265625" style="202" customWidth="1"/>
    <col min="2" max="2" width="20.81640625" style="202" customWidth="1"/>
    <col min="3" max="3" width="31.1796875" style="396" customWidth="1"/>
    <col min="4" max="4" width="41.81640625" style="203" customWidth="1" outlineLevel="1"/>
    <col min="5" max="5" width="36.1796875" style="177" customWidth="1"/>
    <col min="6" max="6" width="39.81640625" style="204" customWidth="1"/>
    <col min="7" max="12" width="4.26953125" style="388" hidden="1" customWidth="1" outlineLevel="1"/>
    <col min="13" max="13" width="5.26953125" style="388" hidden="1" customWidth="1" outlineLevel="1"/>
    <col min="14" max="17" width="13.81640625" style="388" hidden="1" customWidth="1" outlineLevel="1"/>
    <col min="18" max="18" width="12.81640625" style="388" hidden="1" customWidth="1" outlineLevel="1"/>
    <col min="19" max="22" width="13.81640625" style="388" hidden="1" customWidth="1" outlineLevel="1"/>
    <col min="23" max="23" width="12.81640625" style="388" hidden="1" customWidth="1" outlineLevel="1"/>
    <col min="24" max="27" width="13.81640625" style="388" hidden="1" customWidth="1" outlineLevel="1"/>
    <col min="28" max="28" width="12.81640625" style="388" hidden="1" customWidth="1" outlineLevel="1"/>
    <col min="29" max="29" width="18.81640625" style="205" customWidth="1" collapsed="1"/>
    <col min="30" max="30" width="10.7265625" style="205" customWidth="1"/>
    <col min="31" max="31" width="11.1796875" style="205" customWidth="1"/>
    <col min="32" max="32" width="10.1796875" style="205" customWidth="1"/>
    <col min="33" max="33" width="9.81640625" style="185" customWidth="1"/>
    <col min="34" max="34" width="9.1796875" style="185" customWidth="1"/>
    <col min="35" max="36" width="12.26953125" style="185" customWidth="1"/>
    <col min="37" max="37" width="12" style="185" customWidth="1"/>
    <col min="38" max="39" width="10.1796875" style="185" customWidth="1"/>
    <col min="40" max="40" width="11" style="177" customWidth="1"/>
    <col min="41" max="49" width="3.54296875" style="178" customWidth="1"/>
    <col min="50" max="50" width="5.453125" style="177" customWidth="1"/>
    <col min="51" max="16384" width="9.1796875" style="177"/>
  </cols>
  <sheetData>
    <row r="1" spans="1:50" s="286" customFormat="1" ht="32.5">
      <c r="A1" s="422" t="s">
        <v>589</v>
      </c>
      <c r="B1" s="358"/>
      <c r="C1" s="360"/>
      <c r="D1" s="361"/>
      <c r="F1" s="423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363"/>
      <c r="AD1" s="363"/>
      <c r="AE1" s="363"/>
      <c r="AF1" s="363"/>
      <c r="AG1" s="364"/>
      <c r="AH1" s="364"/>
      <c r="AI1" s="364"/>
      <c r="AJ1" s="364"/>
      <c r="AK1" s="364"/>
      <c r="AL1" s="364"/>
      <c r="AM1" s="364"/>
      <c r="AO1" s="352"/>
      <c r="AP1" s="352"/>
      <c r="AQ1" s="352"/>
      <c r="AR1" s="352"/>
      <c r="AS1" s="352"/>
      <c r="AT1" s="352"/>
      <c r="AU1" s="352"/>
      <c r="AV1" s="352"/>
      <c r="AW1" s="352"/>
    </row>
    <row r="2" spans="1:50" s="286" customFormat="1" ht="30">
      <c r="A2" s="424" t="s">
        <v>154</v>
      </c>
      <c r="B2" s="358"/>
      <c r="C2" s="360"/>
      <c r="D2" s="425"/>
      <c r="F2" s="423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363"/>
      <c r="AD2" s="363"/>
      <c r="AE2" s="363"/>
      <c r="AF2" s="363"/>
      <c r="AG2" s="364"/>
      <c r="AH2" s="364"/>
      <c r="AI2" s="364"/>
      <c r="AJ2" s="364"/>
      <c r="AK2" s="364"/>
      <c r="AL2" s="364"/>
      <c r="AM2" s="364"/>
      <c r="AO2" s="352"/>
      <c r="AP2" s="352"/>
      <c r="AQ2" s="352"/>
      <c r="AR2" s="352"/>
      <c r="AS2" s="352"/>
      <c r="AT2" s="352"/>
      <c r="AU2" s="352"/>
      <c r="AV2" s="352"/>
      <c r="AW2" s="352"/>
    </row>
    <row r="3" spans="1:50" s="286" customFormat="1" ht="18.75" customHeight="1">
      <c r="A3" s="358"/>
      <c r="B3" s="358"/>
      <c r="C3" s="426"/>
      <c r="D3" s="425"/>
      <c r="F3" s="362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363"/>
      <c r="AD3" s="363"/>
      <c r="AE3" s="363"/>
      <c r="AF3" s="363"/>
      <c r="AG3" s="364"/>
      <c r="AH3" s="364"/>
      <c r="AI3" s="364"/>
      <c r="AJ3" s="364"/>
      <c r="AK3" s="364"/>
      <c r="AL3" s="364"/>
      <c r="AM3" s="364"/>
      <c r="AO3" s="352"/>
      <c r="AP3" s="352"/>
      <c r="AQ3" s="352"/>
      <c r="AR3" s="352"/>
      <c r="AS3" s="352"/>
      <c r="AT3" s="352"/>
      <c r="AU3" s="352"/>
      <c r="AV3" s="352"/>
      <c r="AW3" s="352"/>
    </row>
    <row r="4" spans="1:50" s="427" customFormat="1" ht="35.25" customHeight="1">
      <c r="F4" s="419"/>
      <c r="G4" s="526" t="s">
        <v>1</v>
      </c>
      <c r="H4" s="527"/>
      <c r="I4" s="527"/>
      <c r="J4" s="527"/>
      <c r="K4" s="527"/>
      <c r="L4" s="527"/>
      <c r="M4" s="5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9"/>
      <c r="AD4" s="430"/>
      <c r="AE4" s="430"/>
      <c r="AF4" s="430"/>
      <c r="AG4" s="431"/>
      <c r="AH4" s="431"/>
      <c r="AI4" s="431"/>
      <c r="AJ4" s="431"/>
      <c r="AK4" s="431"/>
      <c r="AL4" s="431"/>
      <c r="AM4" s="431"/>
      <c r="AN4" s="432"/>
      <c r="AO4" s="529" t="s">
        <v>70</v>
      </c>
      <c r="AP4" s="530"/>
      <c r="AQ4" s="530"/>
      <c r="AR4" s="530"/>
      <c r="AS4" s="530"/>
      <c r="AT4" s="530"/>
      <c r="AU4" s="530"/>
      <c r="AV4" s="530"/>
      <c r="AW4" s="531"/>
    </row>
    <row r="5" spans="1:50" s="440" customFormat="1" ht="77.25" customHeight="1">
      <c r="A5" s="433" t="s">
        <v>62</v>
      </c>
      <c r="B5" s="433" t="s">
        <v>61</v>
      </c>
      <c r="C5" s="433" t="s">
        <v>71</v>
      </c>
      <c r="D5" s="433"/>
      <c r="E5" s="433" t="s">
        <v>38</v>
      </c>
      <c r="F5" s="434" t="s">
        <v>0</v>
      </c>
      <c r="G5" s="435" t="s">
        <v>63</v>
      </c>
      <c r="H5" s="435" t="s">
        <v>64</v>
      </c>
      <c r="I5" s="435" t="s">
        <v>65</v>
      </c>
      <c r="J5" s="435" t="s">
        <v>66</v>
      </c>
      <c r="K5" s="435" t="s">
        <v>67</v>
      </c>
      <c r="L5" s="435" t="s">
        <v>68</v>
      </c>
      <c r="M5" s="435" t="s">
        <v>69</v>
      </c>
      <c r="N5" s="532" t="s">
        <v>259</v>
      </c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2" t="s">
        <v>72</v>
      </c>
      <c r="AD5" s="533"/>
      <c r="AE5" s="533"/>
      <c r="AF5" s="533"/>
      <c r="AG5" s="533"/>
      <c r="AH5" s="534"/>
      <c r="AI5" s="436"/>
      <c r="AJ5" s="436"/>
      <c r="AK5" s="436"/>
      <c r="AL5" s="437"/>
      <c r="AM5" s="436"/>
      <c r="AN5" s="438"/>
      <c r="AO5" s="24" t="s">
        <v>43</v>
      </c>
      <c r="AP5" s="439" t="s">
        <v>44</v>
      </c>
      <c r="AQ5" s="24" t="s">
        <v>45</v>
      </c>
      <c r="AR5" s="439" t="s">
        <v>46</v>
      </c>
      <c r="AS5" s="24" t="s">
        <v>47</v>
      </c>
      <c r="AT5" s="439" t="s">
        <v>48</v>
      </c>
      <c r="AU5" s="24" t="s">
        <v>49</v>
      </c>
      <c r="AV5" s="439" t="s">
        <v>50</v>
      </c>
      <c r="AW5" s="24" t="s">
        <v>51</v>
      </c>
      <c r="AX5" s="403"/>
    </row>
    <row r="6" spans="1:50" s="384" customFormat="1">
      <c r="A6" s="385"/>
      <c r="B6" s="132"/>
      <c r="C6" s="140"/>
      <c r="D6" s="133"/>
      <c r="E6" s="130"/>
      <c r="F6" s="134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477" t="s">
        <v>163</v>
      </c>
      <c r="AD6" s="478"/>
      <c r="AE6" s="478"/>
      <c r="AF6" s="478"/>
      <c r="AG6" s="478"/>
      <c r="AH6" s="478"/>
      <c r="AI6" s="129"/>
      <c r="AJ6" s="129"/>
      <c r="AK6" s="129"/>
      <c r="AL6" s="129"/>
      <c r="AM6" s="129"/>
      <c r="AO6" s="392"/>
      <c r="AP6" s="393"/>
      <c r="AQ6" s="392"/>
      <c r="AR6" s="393"/>
      <c r="AS6" s="392"/>
      <c r="AT6" s="393"/>
      <c r="AU6" s="392"/>
      <c r="AV6" s="393"/>
      <c r="AW6" s="392"/>
    </row>
    <row r="7" spans="1:50" s="384" customFormat="1" ht="15.75" customHeight="1">
      <c r="A7" s="418" t="s">
        <v>155</v>
      </c>
      <c r="B7" s="389"/>
      <c r="C7" s="389"/>
      <c r="D7" s="419" t="s">
        <v>35</v>
      </c>
      <c r="G7" s="390"/>
      <c r="H7" s="395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AC7" s="479" t="s">
        <v>587</v>
      </c>
      <c r="AD7" s="480"/>
      <c r="AE7" s="480"/>
      <c r="AF7" s="480"/>
      <c r="AG7" s="480"/>
      <c r="AH7" s="481"/>
      <c r="AO7" s="392"/>
      <c r="AP7" s="393"/>
      <c r="AQ7" s="392"/>
      <c r="AR7" s="393"/>
      <c r="AS7" s="392"/>
      <c r="AT7" s="393"/>
      <c r="AU7" s="392"/>
      <c r="AV7" s="393"/>
      <c r="AW7" s="392"/>
    </row>
    <row r="8" spans="1:50" s="384" customFormat="1" ht="15.75" customHeight="1">
      <c r="A8" s="394"/>
      <c r="B8" s="389"/>
      <c r="C8" s="389"/>
      <c r="D8" s="396"/>
      <c r="E8" s="391"/>
      <c r="G8" s="390"/>
      <c r="H8" s="395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AO8" s="392"/>
      <c r="AP8" s="393"/>
      <c r="AQ8" s="392"/>
      <c r="AR8" s="393"/>
      <c r="AS8" s="392"/>
      <c r="AT8" s="393"/>
      <c r="AU8" s="392"/>
      <c r="AV8" s="393"/>
      <c r="AW8" s="392"/>
    </row>
    <row r="9" spans="1:50" s="404" customFormat="1" ht="15.75" customHeight="1" outlineLevel="1">
      <c r="A9" s="382" t="s">
        <v>155</v>
      </c>
      <c r="B9" s="397" t="s">
        <v>551</v>
      </c>
      <c r="C9" s="381" t="s">
        <v>552</v>
      </c>
      <c r="D9" s="398" t="s">
        <v>553</v>
      </c>
      <c r="E9" s="399" t="s">
        <v>554</v>
      </c>
      <c r="F9" s="400" t="s">
        <v>555</v>
      </c>
      <c r="G9" s="383" t="s">
        <v>2</v>
      </c>
      <c r="H9" s="383" t="s">
        <v>2</v>
      </c>
      <c r="I9" s="383" t="s">
        <v>2</v>
      </c>
      <c r="J9" s="383" t="s">
        <v>2</v>
      </c>
      <c r="K9" s="383" t="s">
        <v>2</v>
      </c>
      <c r="L9" s="383" t="s">
        <v>2</v>
      </c>
      <c r="M9" s="383" t="s">
        <v>2</v>
      </c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475">
        <v>4900</v>
      </c>
      <c r="Y9" s="475"/>
      <c r="Z9" s="475"/>
      <c r="AA9" s="475"/>
      <c r="AB9" s="377"/>
      <c r="AC9" s="476">
        <f>1600*1.1*2</f>
        <v>3520.0000000000005</v>
      </c>
      <c r="AD9" s="476"/>
      <c r="AE9" s="476"/>
      <c r="AF9" s="476"/>
      <c r="AG9" s="476"/>
      <c r="AH9" s="476"/>
      <c r="AI9" s="421"/>
      <c r="AJ9" s="421"/>
      <c r="AK9" s="421"/>
      <c r="AL9" s="421"/>
      <c r="AM9" s="421"/>
      <c r="AN9" s="401"/>
      <c r="AO9" s="402"/>
      <c r="AP9" s="403" t="s">
        <v>165</v>
      </c>
      <c r="AQ9" s="392"/>
      <c r="AR9" s="393"/>
      <c r="AS9" s="392"/>
      <c r="AT9" s="403"/>
      <c r="AU9" s="402"/>
      <c r="AV9" s="403"/>
      <c r="AW9" s="392"/>
    </row>
    <row r="10" spans="1:50" s="404" customFormat="1" ht="15.75" customHeight="1" outlineLevel="1">
      <c r="A10" s="382" t="s">
        <v>155</v>
      </c>
      <c r="B10" s="397" t="s">
        <v>551</v>
      </c>
      <c r="C10" s="381" t="s">
        <v>556</v>
      </c>
      <c r="D10" s="398" t="s">
        <v>553</v>
      </c>
      <c r="E10" s="399" t="s">
        <v>557</v>
      </c>
      <c r="F10" s="400" t="s">
        <v>558</v>
      </c>
      <c r="G10" s="383" t="s">
        <v>2</v>
      </c>
      <c r="H10" s="383" t="s">
        <v>2</v>
      </c>
      <c r="I10" s="383" t="s">
        <v>2</v>
      </c>
      <c r="J10" s="383" t="s">
        <v>2</v>
      </c>
      <c r="K10" s="383" t="s">
        <v>2</v>
      </c>
      <c r="L10" s="383" t="s">
        <v>2</v>
      </c>
      <c r="M10" s="383" t="s">
        <v>2</v>
      </c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476">
        <v>3000</v>
      </c>
      <c r="Y10" s="476"/>
      <c r="Z10" s="476"/>
      <c r="AA10" s="476"/>
      <c r="AB10" s="377"/>
      <c r="AC10" s="476">
        <f>1100*1.1*2</f>
        <v>2420</v>
      </c>
      <c r="AD10" s="476"/>
      <c r="AE10" s="476"/>
      <c r="AF10" s="476"/>
      <c r="AG10" s="476"/>
      <c r="AH10" s="476"/>
      <c r="AI10" s="401"/>
      <c r="AJ10" s="401"/>
      <c r="AK10" s="401"/>
      <c r="AL10" s="401"/>
      <c r="AM10" s="401"/>
      <c r="AN10" s="401"/>
      <c r="AO10" s="402"/>
      <c r="AP10" s="403" t="s">
        <v>165</v>
      </c>
      <c r="AQ10" s="392"/>
      <c r="AR10" s="393"/>
      <c r="AS10" s="392"/>
      <c r="AT10" s="403"/>
      <c r="AU10" s="402"/>
      <c r="AV10" s="403"/>
      <c r="AW10" s="402"/>
    </row>
    <row r="11" spans="1:50" s="404" customFormat="1" ht="15.75" customHeight="1" outlineLevel="1">
      <c r="A11" s="382" t="s">
        <v>155</v>
      </c>
      <c r="B11" s="397" t="s">
        <v>551</v>
      </c>
      <c r="C11" s="381" t="s">
        <v>559</v>
      </c>
      <c r="D11" s="398" t="s">
        <v>560</v>
      </c>
      <c r="E11" s="399" t="s">
        <v>554</v>
      </c>
      <c r="F11" s="400" t="s">
        <v>555</v>
      </c>
      <c r="G11" s="383" t="s">
        <v>2</v>
      </c>
      <c r="H11" s="383" t="s">
        <v>2</v>
      </c>
      <c r="I11" s="383" t="s">
        <v>2</v>
      </c>
      <c r="J11" s="383" t="s">
        <v>2</v>
      </c>
      <c r="K11" s="383" t="s">
        <v>2</v>
      </c>
      <c r="L11" s="383" t="s">
        <v>2</v>
      </c>
      <c r="M11" s="383" t="s">
        <v>2</v>
      </c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476">
        <v>2300</v>
      </c>
      <c r="Y11" s="476"/>
      <c r="Z11" s="476"/>
      <c r="AA11" s="476"/>
      <c r="AB11" s="377"/>
      <c r="AC11" s="476">
        <f>1400*1.1*2</f>
        <v>3080.0000000000005</v>
      </c>
      <c r="AD11" s="476"/>
      <c r="AE11" s="476"/>
      <c r="AF11" s="476"/>
      <c r="AG11" s="476"/>
      <c r="AH11" s="476"/>
      <c r="AI11" s="401"/>
      <c r="AJ11" s="401"/>
      <c r="AK11" s="401"/>
      <c r="AL11" s="401"/>
      <c r="AM11" s="401"/>
      <c r="AN11" s="401"/>
      <c r="AO11" s="402"/>
      <c r="AP11" s="403" t="s">
        <v>165</v>
      </c>
      <c r="AQ11" s="402"/>
      <c r="AR11" s="393"/>
      <c r="AS11" s="392"/>
      <c r="AT11" s="403"/>
      <c r="AU11" s="402"/>
      <c r="AV11" s="403"/>
      <c r="AW11" s="402"/>
    </row>
    <row r="12" spans="1:50" s="404" customFormat="1" ht="15.75" customHeight="1" outlineLevel="1">
      <c r="A12" s="382" t="s">
        <v>155</v>
      </c>
      <c r="B12" s="397" t="s">
        <v>551</v>
      </c>
      <c r="C12" s="381" t="s">
        <v>561</v>
      </c>
      <c r="D12" s="398" t="s">
        <v>560</v>
      </c>
      <c r="E12" s="399" t="s">
        <v>557</v>
      </c>
      <c r="F12" s="400" t="s">
        <v>558</v>
      </c>
      <c r="G12" s="383" t="s">
        <v>2</v>
      </c>
      <c r="H12" s="383" t="s">
        <v>2</v>
      </c>
      <c r="I12" s="383" t="s">
        <v>2</v>
      </c>
      <c r="J12" s="383" t="s">
        <v>2</v>
      </c>
      <c r="K12" s="383" t="s">
        <v>2</v>
      </c>
      <c r="L12" s="383" t="s">
        <v>2</v>
      </c>
      <c r="M12" s="383" t="s">
        <v>2</v>
      </c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476">
        <v>4200</v>
      </c>
      <c r="Y12" s="476"/>
      <c r="Z12" s="476"/>
      <c r="AA12" s="476"/>
      <c r="AB12" s="377"/>
      <c r="AC12" s="476">
        <f>1000*1.1*2</f>
        <v>2200</v>
      </c>
      <c r="AD12" s="476"/>
      <c r="AE12" s="476"/>
      <c r="AF12" s="476"/>
      <c r="AG12" s="476"/>
      <c r="AH12" s="476"/>
      <c r="AI12" s="401"/>
      <c r="AJ12" s="401"/>
      <c r="AK12" s="401"/>
      <c r="AL12" s="401"/>
      <c r="AM12" s="401"/>
      <c r="AN12" s="401"/>
      <c r="AO12" s="402"/>
      <c r="AP12" s="403" t="s">
        <v>165</v>
      </c>
      <c r="AQ12" s="402"/>
      <c r="AR12" s="393"/>
      <c r="AS12" s="402"/>
      <c r="AT12" s="403"/>
      <c r="AU12" s="402"/>
      <c r="AV12" s="403"/>
      <c r="AW12" s="402"/>
    </row>
    <row r="13" spans="1:50" s="404" customFormat="1" ht="15.75" customHeight="1" outlineLevel="1">
      <c r="A13" s="382" t="s">
        <v>155</v>
      </c>
      <c r="B13" s="397" t="s">
        <v>551</v>
      </c>
      <c r="C13" s="381" t="s">
        <v>562</v>
      </c>
      <c r="D13" s="398" t="s">
        <v>563</v>
      </c>
      <c r="E13" s="399" t="s">
        <v>564</v>
      </c>
      <c r="F13" s="400" t="s">
        <v>565</v>
      </c>
      <c r="G13" s="383" t="s">
        <v>2</v>
      </c>
      <c r="H13" s="383" t="s">
        <v>2</v>
      </c>
      <c r="I13" s="383" t="s">
        <v>2</v>
      </c>
      <c r="J13" s="383" t="s">
        <v>2</v>
      </c>
      <c r="K13" s="383" t="s">
        <v>2</v>
      </c>
      <c r="L13" s="383" t="s">
        <v>2</v>
      </c>
      <c r="M13" s="383" t="s">
        <v>2</v>
      </c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476">
        <v>2300</v>
      </c>
      <c r="Y13" s="476"/>
      <c r="Z13" s="476"/>
      <c r="AA13" s="476"/>
      <c r="AB13" s="377"/>
      <c r="AC13" s="476">
        <f>(1100*56)*1.1</f>
        <v>67760</v>
      </c>
      <c r="AD13" s="476"/>
      <c r="AE13" s="476"/>
      <c r="AF13" s="476"/>
      <c r="AG13" s="476"/>
      <c r="AH13" s="476"/>
      <c r="AI13" s="401"/>
      <c r="AJ13" s="401"/>
      <c r="AK13" s="401"/>
      <c r="AL13" s="401"/>
      <c r="AM13" s="401"/>
      <c r="AN13" s="401"/>
      <c r="AO13" s="402"/>
      <c r="AP13" s="403" t="s">
        <v>165</v>
      </c>
      <c r="AQ13" s="402"/>
      <c r="AR13" s="403"/>
      <c r="AS13" s="402"/>
      <c r="AT13" s="403"/>
      <c r="AU13" s="402"/>
      <c r="AV13" s="403"/>
      <c r="AW13" s="402"/>
    </row>
    <row r="14" spans="1:50" s="404" customFormat="1" ht="15.75" customHeight="1" outlineLevel="1">
      <c r="A14" s="382" t="s">
        <v>155</v>
      </c>
      <c r="B14" s="397" t="s">
        <v>551</v>
      </c>
      <c r="C14" s="381" t="s">
        <v>566</v>
      </c>
      <c r="D14" s="398" t="s">
        <v>567</v>
      </c>
      <c r="E14" s="399" t="s">
        <v>564</v>
      </c>
      <c r="F14" s="400" t="s">
        <v>568</v>
      </c>
      <c r="G14" s="383" t="s">
        <v>2</v>
      </c>
      <c r="H14" s="383" t="s">
        <v>2</v>
      </c>
      <c r="I14" s="383" t="s">
        <v>2</v>
      </c>
      <c r="J14" s="383" t="s">
        <v>2</v>
      </c>
      <c r="K14" s="383" t="s">
        <v>2</v>
      </c>
      <c r="L14" s="383" t="s">
        <v>2</v>
      </c>
      <c r="M14" s="383" t="s">
        <v>2</v>
      </c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476">
        <v>1700</v>
      </c>
      <c r="Y14" s="476"/>
      <c r="Z14" s="476"/>
      <c r="AA14" s="476"/>
      <c r="AB14" s="377"/>
      <c r="AC14" s="476">
        <f>(1200*42)*1.1</f>
        <v>55440.000000000007</v>
      </c>
      <c r="AD14" s="476"/>
      <c r="AE14" s="476"/>
      <c r="AF14" s="476"/>
      <c r="AG14" s="476"/>
      <c r="AH14" s="476"/>
      <c r="AI14" s="401"/>
      <c r="AJ14" s="401"/>
      <c r="AK14" s="401"/>
      <c r="AL14" s="401"/>
      <c r="AM14" s="401"/>
      <c r="AN14" s="401"/>
      <c r="AO14" s="402"/>
      <c r="AP14" s="403" t="s">
        <v>165</v>
      </c>
      <c r="AQ14" s="402"/>
      <c r="AR14" s="403"/>
      <c r="AS14" s="402"/>
      <c r="AT14" s="403"/>
      <c r="AU14" s="402"/>
      <c r="AV14" s="403"/>
      <c r="AW14" s="402"/>
    </row>
    <row r="15" spans="1:50" s="406" customFormat="1" ht="15.75" customHeight="1">
      <c r="B15" s="407"/>
      <c r="C15" s="407"/>
      <c r="D15" s="407"/>
      <c r="E15" s="408"/>
      <c r="F15" s="409"/>
      <c r="G15" s="410"/>
      <c r="H15" s="411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K15" s="403"/>
      <c r="AL15" s="403"/>
      <c r="AM15" s="403"/>
      <c r="AN15" s="403"/>
      <c r="AO15" s="403"/>
      <c r="AP15" s="403"/>
      <c r="AQ15" s="403"/>
      <c r="AR15" s="403"/>
      <c r="AS15" s="403"/>
    </row>
    <row r="16" spans="1:50" s="406" customFormat="1" ht="15.75" customHeight="1">
      <c r="A16" s="382" t="s">
        <v>170</v>
      </c>
      <c r="B16" s="413"/>
      <c r="C16" s="413"/>
      <c r="D16" s="413"/>
      <c r="E16" s="408"/>
      <c r="F16" s="409"/>
      <c r="G16" s="404"/>
      <c r="H16" s="414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415"/>
      <c r="AA16" s="415"/>
      <c r="AB16" s="415"/>
      <c r="AC16" s="415"/>
      <c r="AD16" s="415"/>
      <c r="AE16" s="415"/>
      <c r="AF16" s="415"/>
      <c r="AG16" s="415"/>
      <c r="AH16" s="415"/>
      <c r="AI16" s="415"/>
      <c r="AK16" s="416"/>
      <c r="AL16" s="416"/>
      <c r="AM16" s="416"/>
      <c r="AN16" s="416"/>
      <c r="AO16" s="416"/>
      <c r="AP16" s="416"/>
      <c r="AQ16" s="416"/>
      <c r="AR16" s="416"/>
      <c r="AS16" s="416"/>
    </row>
    <row r="17" spans="1:50" s="379" customFormat="1" ht="15.75" customHeight="1" outlineLevel="1">
      <c r="B17" s="378" t="s">
        <v>569</v>
      </c>
      <c r="C17" s="378"/>
    </row>
    <row r="18" spans="1:50" s="379" customFormat="1" ht="15.75" customHeight="1" outlineLevel="1">
      <c r="B18" s="378" t="s">
        <v>549</v>
      </c>
      <c r="C18" s="378"/>
    </row>
    <row r="19" spans="1:50" s="379" customFormat="1" ht="15.75" customHeight="1" outlineLevel="1">
      <c r="B19" s="387" t="s">
        <v>169</v>
      </c>
      <c r="C19" s="387"/>
      <c r="D19" s="413"/>
      <c r="E19" s="408"/>
      <c r="F19" s="413"/>
      <c r="H19" s="417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K19" s="416"/>
      <c r="AL19" s="416"/>
      <c r="AM19" s="416"/>
      <c r="AN19" s="416"/>
      <c r="AO19" s="416"/>
      <c r="AP19" s="416"/>
      <c r="AQ19" s="416"/>
      <c r="AR19" s="416"/>
      <c r="AS19" s="416"/>
    </row>
    <row r="20" spans="1:50" s="413" customFormat="1" ht="15.75" customHeight="1" outlineLevel="1">
      <c r="B20" s="387" t="s">
        <v>92</v>
      </c>
      <c r="C20" s="387"/>
    </row>
    <row r="21" spans="1:50" s="413" customFormat="1" ht="15.75" customHeight="1" outlineLevel="1">
      <c r="B21" s="387" t="s">
        <v>590</v>
      </c>
      <c r="C21" s="387"/>
    </row>
    <row r="22" spans="1:50" s="413" customFormat="1" ht="15.75" customHeight="1" outlineLevel="1">
      <c r="B22" s="387" t="s">
        <v>570</v>
      </c>
      <c r="C22" s="387"/>
    </row>
    <row r="23" spans="1:50">
      <c r="C23" s="202"/>
      <c r="D23" s="396"/>
      <c r="E23" s="203"/>
      <c r="F23" s="177"/>
      <c r="G23" s="204"/>
      <c r="Y23" s="205"/>
      <c r="Z23" s="205"/>
      <c r="AA23" s="205"/>
      <c r="AB23" s="205"/>
      <c r="AC23" s="185"/>
      <c r="AD23" s="185"/>
      <c r="AE23" s="185"/>
      <c r="AF23" s="185"/>
      <c r="AJ23" s="177"/>
      <c r="AK23" s="178"/>
      <c r="AL23" s="178"/>
      <c r="AM23" s="178"/>
      <c r="AN23" s="178"/>
      <c r="AT23" s="177"/>
      <c r="AU23" s="177"/>
      <c r="AV23" s="177"/>
      <c r="AW23" s="177"/>
    </row>
    <row r="24" spans="1:50">
      <c r="C24" s="202"/>
      <c r="D24" s="396"/>
      <c r="E24" s="203"/>
      <c r="F24" s="177"/>
      <c r="G24" s="204"/>
      <c r="Y24" s="205"/>
      <c r="Z24" s="205"/>
      <c r="AA24" s="205"/>
      <c r="AB24" s="205"/>
      <c r="AC24" s="185"/>
      <c r="AD24" s="185"/>
      <c r="AE24" s="185"/>
      <c r="AF24" s="185"/>
      <c r="AJ24" s="177"/>
      <c r="AK24" s="178"/>
      <c r="AL24" s="178"/>
      <c r="AM24" s="178"/>
      <c r="AN24" s="178"/>
      <c r="AT24" s="177"/>
      <c r="AU24" s="177"/>
      <c r="AV24" s="177"/>
      <c r="AW24" s="177"/>
    </row>
    <row r="25" spans="1:50" s="384" customFormat="1">
      <c r="A25" s="385"/>
      <c r="B25" s="385"/>
      <c r="C25" s="385"/>
      <c r="D25" s="441"/>
      <c r="E25" s="442"/>
      <c r="G25" s="443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444"/>
      <c r="AE25" s="444"/>
      <c r="AF25" s="444"/>
      <c r="AG25" s="444"/>
      <c r="AH25" s="445"/>
      <c r="AI25" s="445"/>
      <c r="AJ25" s="445"/>
      <c r="AK25" s="445"/>
      <c r="AL25" s="445"/>
      <c r="AM25" s="445"/>
      <c r="AN25" s="445"/>
      <c r="AP25" s="137"/>
      <c r="AQ25" s="137"/>
      <c r="AR25" s="137"/>
      <c r="AS25" s="137"/>
      <c r="AT25" s="137"/>
      <c r="AU25" s="137"/>
      <c r="AV25" s="137"/>
      <c r="AW25" s="137"/>
      <c r="AX25" s="137"/>
    </row>
  </sheetData>
  <mergeCells count="18">
    <mergeCell ref="AC7:AH7"/>
    <mergeCell ref="G4:M4"/>
    <mergeCell ref="AO4:AW4"/>
    <mergeCell ref="N5:AB5"/>
    <mergeCell ref="AC5:AH5"/>
    <mergeCell ref="AC6:AH6"/>
    <mergeCell ref="X9:AA9"/>
    <mergeCell ref="AC9:AH9"/>
    <mergeCell ref="X10:AA10"/>
    <mergeCell ref="AC10:AH10"/>
    <mergeCell ref="X11:AA11"/>
    <mergeCell ref="AC11:AH11"/>
    <mergeCell ref="X12:AA12"/>
    <mergeCell ref="AC12:AH12"/>
    <mergeCell ref="X13:AA13"/>
    <mergeCell ref="AC13:AH13"/>
    <mergeCell ref="X14:AA14"/>
    <mergeCell ref="AC14:AH14"/>
  </mergeCells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0EC2E-D929-41C2-8778-ED445215A6F9}">
  <sheetPr>
    <pageSetUpPr fitToPage="1"/>
  </sheetPr>
  <dimension ref="A1:AX25"/>
  <sheetViews>
    <sheetView showGridLines="0" zoomScale="70" zoomScaleNormal="70" workbookViewId="0">
      <pane ySplit="5" topLeftCell="A6" activePane="bottomLeft" state="frozen"/>
      <selection activeCell="C1" sqref="C1"/>
      <selection pane="bottomLeft" activeCell="C24" sqref="C24"/>
    </sheetView>
  </sheetViews>
  <sheetFormatPr defaultColWidth="9.1796875" defaultRowHeight="17.5" outlineLevelRow="1" outlineLevelCol="1"/>
  <cols>
    <col min="1" max="1" width="9.7265625" style="202" customWidth="1"/>
    <col min="2" max="2" width="20.81640625" style="202" customWidth="1"/>
    <col min="3" max="3" width="31.1796875" style="396" customWidth="1"/>
    <col min="4" max="4" width="65.7265625" style="203" customWidth="1" outlineLevel="1"/>
    <col min="5" max="5" width="7.7265625" style="177" customWidth="1"/>
    <col min="6" max="6" width="39.81640625" style="204" customWidth="1"/>
    <col min="7" max="12" width="4.26953125" style="388" hidden="1" customWidth="1" outlineLevel="1"/>
    <col min="13" max="13" width="5.26953125" style="388" hidden="1" customWidth="1" outlineLevel="1"/>
    <col min="14" max="17" width="13.81640625" style="388" hidden="1" customWidth="1" outlineLevel="1"/>
    <col min="18" max="18" width="12.81640625" style="388" hidden="1" customWidth="1" outlineLevel="1"/>
    <col min="19" max="22" width="13.81640625" style="388" hidden="1" customWidth="1" outlineLevel="1"/>
    <col min="23" max="23" width="12.81640625" style="388" hidden="1" customWidth="1" outlineLevel="1"/>
    <col min="24" max="27" width="13.81640625" style="388" hidden="1" customWidth="1" outlineLevel="1"/>
    <col min="28" max="28" width="12.81640625" style="388" hidden="1" customWidth="1" outlineLevel="1"/>
    <col min="29" max="29" width="18.81640625" style="205" customWidth="1" collapsed="1"/>
    <col min="30" max="30" width="10.7265625" style="205" customWidth="1"/>
    <col min="31" max="31" width="11.1796875" style="205" customWidth="1"/>
    <col min="32" max="32" width="10.1796875" style="205" customWidth="1"/>
    <col min="33" max="33" width="9.81640625" style="185" customWidth="1"/>
    <col min="34" max="34" width="9.1796875" style="185" customWidth="1"/>
    <col min="35" max="36" width="12.26953125" style="185" customWidth="1"/>
    <col min="37" max="37" width="12" style="185" customWidth="1"/>
    <col min="38" max="39" width="10.1796875" style="185" customWidth="1"/>
    <col min="40" max="40" width="11" style="177" customWidth="1"/>
    <col min="41" max="49" width="3.54296875" style="178" customWidth="1"/>
    <col min="50" max="50" width="5.453125" style="177" customWidth="1"/>
    <col min="51" max="16384" width="9.1796875" style="177"/>
  </cols>
  <sheetData>
    <row r="1" spans="1:50" s="286" customFormat="1" ht="32.5">
      <c r="A1" s="422" t="s">
        <v>589</v>
      </c>
      <c r="B1" s="358"/>
      <c r="C1" s="360"/>
      <c r="D1" s="361"/>
      <c r="F1" s="423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363"/>
      <c r="AD1" s="363"/>
      <c r="AE1" s="363"/>
      <c r="AF1" s="363"/>
      <c r="AG1" s="364"/>
      <c r="AH1" s="364"/>
      <c r="AI1" s="364"/>
      <c r="AJ1" s="364"/>
      <c r="AK1" s="364"/>
      <c r="AL1" s="364"/>
      <c r="AM1" s="364"/>
      <c r="AO1" s="352"/>
      <c r="AP1" s="352"/>
      <c r="AQ1" s="352"/>
      <c r="AR1" s="352"/>
      <c r="AS1" s="352"/>
      <c r="AT1" s="352"/>
      <c r="AU1" s="352"/>
      <c r="AV1" s="352"/>
      <c r="AW1" s="352"/>
    </row>
    <row r="2" spans="1:50" s="286" customFormat="1" ht="30">
      <c r="A2" s="424" t="s">
        <v>154</v>
      </c>
      <c r="B2" s="358"/>
      <c r="C2" s="360"/>
      <c r="D2" s="425"/>
      <c r="F2" s="423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363"/>
      <c r="AD2" s="363"/>
      <c r="AE2" s="363"/>
      <c r="AF2" s="363"/>
      <c r="AG2" s="364"/>
      <c r="AH2" s="364"/>
      <c r="AI2" s="364"/>
      <c r="AJ2" s="364"/>
      <c r="AK2" s="364"/>
      <c r="AL2" s="364"/>
      <c r="AM2" s="364"/>
      <c r="AO2" s="352"/>
      <c r="AP2" s="352"/>
      <c r="AQ2" s="352"/>
      <c r="AR2" s="352"/>
      <c r="AS2" s="352"/>
      <c r="AT2" s="352"/>
      <c r="AU2" s="352"/>
      <c r="AV2" s="352"/>
      <c r="AW2" s="352"/>
    </row>
    <row r="3" spans="1:50" s="286" customFormat="1" ht="18.75" customHeight="1">
      <c r="A3" s="358"/>
      <c r="B3" s="358"/>
      <c r="C3" s="426"/>
      <c r="D3" s="425"/>
      <c r="F3" s="362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363"/>
      <c r="AD3" s="363"/>
      <c r="AE3" s="363"/>
      <c r="AF3" s="363"/>
      <c r="AG3" s="364"/>
      <c r="AH3" s="364"/>
      <c r="AI3" s="364"/>
      <c r="AJ3" s="364"/>
      <c r="AK3" s="364"/>
      <c r="AL3" s="364"/>
      <c r="AM3" s="364"/>
      <c r="AO3" s="352"/>
      <c r="AP3" s="352"/>
      <c r="AQ3" s="352"/>
      <c r="AR3" s="352"/>
      <c r="AS3" s="352"/>
      <c r="AT3" s="352"/>
      <c r="AU3" s="352"/>
      <c r="AV3" s="352"/>
      <c r="AW3" s="352"/>
    </row>
    <row r="4" spans="1:50" s="427" customFormat="1" ht="35.25" customHeight="1">
      <c r="F4" s="419"/>
      <c r="G4" s="526" t="s">
        <v>1</v>
      </c>
      <c r="H4" s="527"/>
      <c r="I4" s="527"/>
      <c r="J4" s="527"/>
      <c r="K4" s="527"/>
      <c r="L4" s="527"/>
      <c r="M4" s="5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9"/>
      <c r="AD4" s="430"/>
      <c r="AE4" s="430"/>
      <c r="AF4" s="430"/>
      <c r="AG4" s="431"/>
      <c r="AH4" s="431"/>
      <c r="AI4" s="431"/>
      <c r="AJ4" s="431"/>
      <c r="AK4" s="431"/>
      <c r="AL4" s="431"/>
      <c r="AM4" s="431"/>
      <c r="AN4" s="432"/>
      <c r="AO4" s="529" t="s">
        <v>70</v>
      </c>
      <c r="AP4" s="530"/>
      <c r="AQ4" s="530"/>
      <c r="AR4" s="530"/>
      <c r="AS4" s="530"/>
      <c r="AT4" s="530"/>
      <c r="AU4" s="530"/>
      <c r="AV4" s="530"/>
      <c r="AW4" s="531"/>
    </row>
    <row r="5" spans="1:50" s="440" customFormat="1" ht="77.25" customHeight="1">
      <c r="A5" s="433" t="s">
        <v>62</v>
      </c>
      <c r="B5" s="433" t="s">
        <v>61</v>
      </c>
      <c r="C5" s="433" t="s">
        <v>71</v>
      </c>
      <c r="D5" s="433"/>
      <c r="E5" s="433"/>
      <c r="F5" s="434" t="s">
        <v>0</v>
      </c>
      <c r="G5" s="435" t="s">
        <v>63</v>
      </c>
      <c r="H5" s="435" t="s">
        <v>64</v>
      </c>
      <c r="I5" s="435" t="s">
        <v>65</v>
      </c>
      <c r="J5" s="435" t="s">
        <v>66</v>
      </c>
      <c r="K5" s="435" t="s">
        <v>67</v>
      </c>
      <c r="L5" s="435" t="s">
        <v>68</v>
      </c>
      <c r="M5" s="435" t="s">
        <v>69</v>
      </c>
      <c r="N5" s="532" t="s">
        <v>259</v>
      </c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2" t="s">
        <v>72</v>
      </c>
      <c r="AD5" s="533"/>
      <c r="AE5" s="533"/>
      <c r="AF5" s="533"/>
      <c r="AG5" s="533"/>
      <c r="AH5" s="534"/>
      <c r="AI5" s="436"/>
      <c r="AJ5" s="436"/>
      <c r="AK5" s="436"/>
      <c r="AL5" s="437"/>
      <c r="AM5" s="436"/>
      <c r="AN5" s="438"/>
      <c r="AO5" s="24" t="s">
        <v>43</v>
      </c>
      <c r="AP5" s="439" t="s">
        <v>44</v>
      </c>
      <c r="AQ5" s="24" t="s">
        <v>45</v>
      </c>
      <c r="AR5" s="439" t="s">
        <v>46</v>
      </c>
      <c r="AS5" s="24" t="s">
        <v>47</v>
      </c>
      <c r="AT5" s="439" t="s">
        <v>48</v>
      </c>
      <c r="AU5" s="24" t="s">
        <v>49</v>
      </c>
      <c r="AV5" s="439" t="s">
        <v>50</v>
      </c>
      <c r="AW5" s="24" t="s">
        <v>51</v>
      </c>
      <c r="AX5" s="403"/>
    </row>
    <row r="6" spans="1:50" s="384" customFormat="1">
      <c r="A6" s="385"/>
      <c r="B6" s="132"/>
      <c r="C6" s="140"/>
      <c r="D6" s="133"/>
      <c r="E6" s="130"/>
      <c r="F6" s="134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477" t="s">
        <v>163</v>
      </c>
      <c r="AD6" s="478"/>
      <c r="AE6" s="478"/>
      <c r="AF6" s="478"/>
      <c r="AG6" s="478"/>
      <c r="AH6" s="478"/>
      <c r="AI6" s="129"/>
      <c r="AJ6" s="129"/>
      <c r="AK6" s="129"/>
      <c r="AL6" s="129"/>
      <c r="AM6" s="129"/>
      <c r="AO6" s="392"/>
      <c r="AP6" s="393"/>
      <c r="AQ6" s="392"/>
      <c r="AR6" s="393"/>
      <c r="AS6" s="392"/>
      <c r="AT6" s="393"/>
      <c r="AU6" s="392"/>
      <c r="AV6" s="393"/>
      <c r="AW6" s="392"/>
    </row>
    <row r="7" spans="1:50" s="384" customFormat="1" ht="15.75" customHeight="1">
      <c r="A7" s="418" t="s">
        <v>155</v>
      </c>
      <c r="B7" s="389"/>
      <c r="C7" s="389"/>
      <c r="D7" s="419" t="s">
        <v>35</v>
      </c>
      <c r="G7" s="390"/>
      <c r="H7" s="395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AC7" s="479" t="s">
        <v>587</v>
      </c>
      <c r="AD7" s="480"/>
      <c r="AE7" s="480"/>
      <c r="AF7" s="480"/>
      <c r="AG7" s="480"/>
      <c r="AH7" s="481"/>
      <c r="AO7" s="392"/>
      <c r="AP7" s="393"/>
      <c r="AQ7" s="392"/>
      <c r="AR7" s="393"/>
      <c r="AS7" s="392"/>
      <c r="AT7" s="393"/>
      <c r="AU7" s="392"/>
      <c r="AV7" s="393"/>
      <c r="AW7" s="392"/>
    </row>
    <row r="8" spans="1:50" s="384" customFormat="1" ht="15.75" customHeight="1">
      <c r="A8" s="394"/>
      <c r="B8" s="389"/>
      <c r="C8" s="389"/>
      <c r="D8" s="396"/>
      <c r="E8" s="391"/>
      <c r="G8" s="390"/>
      <c r="H8" s="395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AO8" s="392"/>
      <c r="AP8" s="393"/>
      <c r="AQ8" s="392"/>
      <c r="AR8" s="393"/>
      <c r="AS8" s="392"/>
      <c r="AT8" s="393"/>
      <c r="AU8" s="392"/>
      <c r="AV8" s="393"/>
      <c r="AW8" s="392"/>
    </row>
    <row r="9" spans="1:50" s="404" customFormat="1" ht="15.75" customHeight="1" outlineLevel="1">
      <c r="A9" s="382" t="s">
        <v>155</v>
      </c>
      <c r="B9" s="397" t="s">
        <v>571</v>
      </c>
      <c r="C9" s="381" t="s">
        <v>572</v>
      </c>
      <c r="D9" s="398" t="s">
        <v>573</v>
      </c>
      <c r="E9" s="399"/>
      <c r="F9" s="400" t="s">
        <v>568</v>
      </c>
      <c r="G9" s="383" t="s">
        <v>2</v>
      </c>
      <c r="H9" s="383" t="s">
        <v>2</v>
      </c>
      <c r="I9" s="383" t="s">
        <v>2</v>
      </c>
      <c r="J9" s="383" t="s">
        <v>2</v>
      </c>
      <c r="K9" s="383" t="s">
        <v>2</v>
      </c>
      <c r="L9" s="383" t="s">
        <v>2</v>
      </c>
      <c r="M9" s="383" t="s">
        <v>2</v>
      </c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475">
        <v>4900</v>
      </c>
      <c r="Y9" s="475"/>
      <c r="Z9" s="475"/>
      <c r="AA9" s="475"/>
      <c r="AB9" s="377"/>
      <c r="AC9" s="476">
        <v>64260</v>
      </c>
      <c r="AD9" s="476"/>
      <c r="AE9" s="476"/>
      <c r="AF9" s="476"/>
      <c r="AG9" s="476"/>
      <c r="AH9" s="476"/>
      <c r="AI9" s="421"/>
      <c r="AJ9" s="421"/>
      <c r="AK9" s="421"/>
      <c r="AL9" s="421"/>
      <c r="AM9" s="421"/>
      <c r="AN9" s="401"/>
      <c r="AO9" s="402"/>
      <c r="AP9" s="403" t="s">
        <v>165</v>
      </c>
      <c r="AQ9" s="402"/>
      <c r="AR9" s="403" t="s">
        <v>165</v>
      </c>
      <c r="AS9" s="402" t="s">
        <v>165</v>
      </c>
      <c r="AT9" s="403"/>
      <c r="AU9" s="402"/>
      <c r="AV9" s="403"/>
      <c r="AW9" s="402" t="s">
        <v>165</v>
      </c>
    </row>
    <row r="10" spans="1:50" s="404" customFormat="1" ht="15.75" customHeight="1" outlineLevel="1">
      <c r="A10" s="382" t="s">
        <v>155</v>
      </c>
      <c r="B10" s="397" t="s">
        <v>574</v>
      </c>
      <c r="C10" s="381" t="s">
        <v>575</v>
      </c>
      <c r="D10" s="398" t="s">
        <v>576</v>
      </c>
      <c r="E10" s="399"/>
      <c r="F10" s="400" t="s">
        <v>568</v>
      </c>
      <c r="G10" s="383" t="s">
        <v>2</v>
      </c>
      <c r="H10" s="383" t="s">
        <v>2</v>
      </c>
      <c r="I10" s="383" t="s">
        <v>2</v>
      </c>
      <c r="J10" s="383" t="s">
        <v>2</v>
      </c>
      <c r="K10" s="383" t="s">
        <v>2</v>
      </c>
      <c r="L10" s="383" t="s">
        <v>2</v>
      </c>
      <c r="M10" s="383" t="s">
        <v>2</v>
      </c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476">
        <v>3000</v>
      </c>
      <c r="Y10" s="476"/>
      <c r="Z10" s="476"/>
      <c r="AA10" s="476"/>
      <c r="AB10" s="377"/>
      <c r="AC10" s="476">
        <v>57870</v>
      </c>
      <c r="AD10" s="476"/>
      <c r="AE10" s="476"/>
      <c r="AF10" s="476"/>
      <c r="AG10" s="476"/>
      <c r="AH10" s="476"/>
      <c r="AI10" s="401"/>
      <c r="AJ10" s="401"/>
      <c r="AK10" s="401"/>
      <c r="AL10" s="401"/>
      <c r="AM10" s="401"/>
      <c r="AN10" s="401"/>
      <c r="AO10" s="402"/>
      <c r="AP10" s="403" t="s">
        <v>165</v>
      </c>
      <c r="AQ10" s="402" t="s">
        <v>165</v>
      </c>
      <c r="AR10" s="403"/>
      <c r="AS10" s="402"/>
      <c r="AT10" s="403"/>
      <c r="AU10" s="402"/>
      <c r="AV10" s="403"/>
      <c r="AW10" s="402"/>
    </row>
    <row r="11" spans="1:50" s="404" customFormat="1" ht="15.75" customHeight="1" outlineLevel="1">
      <c r="A11" s="382" t="s">
        <v>155</v>
      </c>
      <c r="B11" s="397" t="s">
        <v>574</v>
      </c>
      <c r="C11" s="381" t="s">
        <v>577</v>
      </c>
      <c r="D11" s="398" t="s">
        <v>578</v>
      </c>
      <c r="E11" s="399"/>
      <c r="F11" s="400" t="s">
        <v>568</v>
      </c>
      <c r="G11" s="383" t="s">
        <v>2</v>
      </c>
      <c r="H11" s="383" t="s">
        <v>2</v>
      </c>
      <c r="I11" s="383" t="s">
        <v>2</v>
      </c>
      <c r="J11" s="383" t="s">
        <v>2</v>
      </c>
      <c r="K11" s="383" t="s">
        <v>2</v>
      </c>
      <c r="L11" s="383" t="s">
        <v>2</v>
      </c>
      <c r="M11" s="383" t="s">
        <v>2</v>
      </c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476">
        <v>2300</v>
      </c>
      <c r="Y11" s="476"/>
      <c r="Z11" s="476"/>
      <c r="AA11" s="476"/>
      <c r="AB11" s="377"/>
      <c r="AC11" s="476">
        <v>62640</v>
      </c>
      <c r="AD11" s="476"/>
      <c r="AE11" s="476"/>
      <c r="AF11" s="476"/>
      <c r="AG11" s="476"/>
      <c r="AH11" s="476"/>
      <c r="AI11" s="401"/>
      <c r="AJ11" s="401"/>
      <c r="AK11" s="401"/>
      <c r="AL11" s="401"/>
      <c r="AM11" s="401"/>
      <c r="AN11" s="401"/>
      <c r="AO11" s="402"/>
      <c r="AP11" s="403" t="s">
        <v>165</v>
      </c>
      <c r="AQ11" s="402"/>
      <c r="AR11" s="403" t="s">
        <v>165</v>
      </c>
      <c r="AS11" s="402" t="s">
        <v>165</v>
      </c>
      <c r="AT11" s="403"/>
      <c r="AU11" s="402"/>
      <c r="AV11" s="403" t="s">
        <v>165</v>
      </c>
      <c r="AW11" s="402"/>
    </row>
    <row r="12" spans="1:50" s="404" customFormat="1" ht="15.75" customHeight="1" outlineLevel="1">
      <c r="A12" s="382" t="s">
        <v>155</v>
      </c>
      <c r="B12" s="397" t="s">
        <v>574</v>
      </c>
      <c r="C12" s="381" t="s">
        <v>579</v>
      </c>
      <c r="D12" s="398" t="s">
        <v>580</v>
      </c>
      <c r="E12" s="399"/>
      <c r="F12" s="400" t="s">
        <v>568</v>
      </c>
      <c r="G12" s="383" t="s">
        <v>2</v>
      </c>
      <c r="H12" s="383" t="s">
        <v>2</v>
      </c>
      <c r="I12" s="383" t="s">
        <v>2</v>
      </c>
      <c r="J12" s="383" t="s">
        <v>2</v>
      </c>
      <c r="K12" s="383" t="s">
        <v>2</v>
      </c>
      <c r="L12" s="383" t="s">
        <v>2</v>
      </c>
      <c r="M12" s="383" t="s">
        <v>2</v>
      </c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476">
        <v>4200</v>
      </c>
      <c r="Y12" s="476"/>
      <c r="Z12" s="476"/>
      <c r="AA12" s="476"/>
      <c r="AB12" s="377"/>
      <c r="AC12" s="476">
        <v>54090</v>
      </c>
      <c r="AD12" s="476"/>
      <c r="AE12" s="476"/>
      <c r="AF12" s="476"/>
      <c r="AG12" s="476"/>
      <c r="AH12" s="476"/>
      <c r="AI12" s="401"/>
      <c r="AJ12" s="401"/>
      <c r="AK12" s="401"/>
      <c r="AL12" s="401"/>
      <c r="AM12" s="401"/>
      <c r="AN12" s="401"/>
      <c r="AO12" s="402"/>
      <c r="AP12" s="403" t="s">
        <v>165</v>
      </c>
      <c r="AQ12" s="402"/>
      <c r="AR12" s="403"/>
      <c r="AS12" s="402"/>
      <c r="AT12" s="403"/>
      <c r="AU12" s="402" t="s">
        <v>165</v>
      </c>
      <c r="AV12" s="403"/>
      <c r="AW12" s="402"/>
    </row>
    <row r="13" spans="1:50" s="404" customFormat="1" ht="15.75" customHeight="1" outlineLevel="1">
      <c r="A13" s="382" t="s">
        <v>155</v>
      </c>
      <c r="B13" s="397" t="s">
        <v>581</v>
      </c>
      <c r="C13" s="381" t="s">
        <v>582</v>
      </c>
      <c r="D13" s="398" t="s">
        <v>583</v>
      </c>
      <c r="E13" s="399"/>
      <c r="F13" s="400" t="s">
        <v>568</v>
      </c>
      <c r="G13" s="383" t="s">
        <v>2</v>
      </c>
      <c r="H13" s="383" t="s">
        <v>2</v>
      </c>
      <c r="I13" s="383" t="s">
        <v>2</v>
      </c>
      <c r="J13" s="383" t="s">
        <v>2</v>
      </c>
      <c r="K13" s="383" t="s">
        <v>2</v>
      </c>
      <c r="L13" s="383" t="s">
        <v>2</v>
      </c>
      <c r="M13" s="383" t="s">
        <v>2</v>
      </c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476">
        <v>2300</v>
      </c>
      <c r="Y13" s="476"/>
      <c r="Z13" s="476"/>
      <c r="AA13" s="476"/>
      <c r="AB13" s="377"/>
      <c r="AC13" s="476">
        <v>59220</v>
      </c>
      <c r="AD13" s="476"/>
      <c r="AE13" s="476"/>
      <c r="AF13" s="476"/>
      <c r="AG13" s="476"/>
      <c r="AH13" s="476"/>
      <c r="AI13" s="401"/>
      <c r="AJ13" s="401"/>
      <c r="AK13" s="401"/>
      <c r="AL13" s="401"/>
      <c r="AM13" s="401"/>
      <c r="AN13" s="401"/>
      <c r="AO13" s="402"/>
      <c r="AP13" s="403" t="s">
        <v>165</v>
      </c>
      <c r="AQ13" s="402"/>
      <c r="AR13" s="403"/>
      <c r="AS13" s="402"/>
      <c r="AT13" s="403"/>
      <c r="AU13" s="402"/>
      <c r="AV13" s="403"/>
      <c r="AW13" s="402"/>
    </row>
    <row r="14" spans="1:50" s="404" customFormat="1" ht="15.75" customHeight="1" outlineLevel="1">
      <c r="A14" s="382" t="s">
        <v>155</v>
      </c>
      <c r="B14" s="397" t="s">
        <v>584</v>
      </c>
      <c r="C14" s="381" t="s">
        <v>585</v>
      </c>
      <c r="D14" s="398" t="s">
        <v>586</v>
      </c>
      <c r="E14" s="399"/>
      <c r="F14" s="400" t="s">
        <v>568</v>
      </c>
      <c r="G14" s="383" t="s">
        <v>2</v>
      </c>
      <c r="H14" s="383" t="s">
        <v>2</v>
      </c>
      <c r="I14" s="383" t="s">
        <v>2</v>
      </c>
      <c r="J14" s="383" t="s">
        <v>2</v>
      </c>
      <c r="K14" s="383" t="s">
        <v>2</v>
      </c>
      <c r="L14" s="383" t="s">
        <v>2</v>
      </c>
      <c r="M14" s="383" t="s">
        <v>2</v>
      </c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476">
        <v>1700</v>
      </c>
      <c r="Y14" s="476"/>
      <c r="Z14" s="476"/>
      <c r="AA14" s="476"/>
      <c r="AB14" s="377"/>
      <c r="AC14" s="476">
        <v>53280</v>
      </c>
      <c r="AD14" s="476"/>
      <c r="AE14" s="476"/>
      <c r="AF14" s="476"/>
      <c r="AG14" s="476"/>
      <c r="AH14" s="476"/>
      <c r="AI14" s="401"/>
      <c r="AJ14" s="401"/>
      <c r="AK14" s="401"/>
      <c r="AL14" s="401"/>
      <c r="AM14" s="401"/>
      <c r="AN14" s="401"/>
      <c r="AO14" s="402"/>
      <c r="AP14" s="403" t="s">
        <v>165</v>
      </c>
      <c r="AQ14" s="402"/>
      <c r="AR14" s="403"/>
      <c r="AS14" s="402"/>
      <c r="AT14" s="403"/>
      <c r="AU14" s="402"/>
      <c r="AV14" s="403"/>
      <c r="AW14" s="402"/>
    </row>
    <row r="15" spans="1:50" s="406" customFormat="1" ht="15.75" customHeight="1">
      <c r="B15" s="407"/>
      <c r="C15" s="407"/>
      <c r="D15" s="407"/>
      <c r="E15" s="408"/>
      <c r="F15" s="409"/>
      <c r="G15" s="410"/>
      <c r="H15" s="411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K15" s="403"/>
      <c r="AL15" s="403"/>
      <c r="AM15" s="403"/>
      <c r="AN15" s="403"/>
      <c r="AO15" s="403"/>
      <c r="AP15" s="403"/>
      <c r="AQ15" s="403"/>
      <c r="AR15" s="403"/>
      <c r="AS15" s="403"/>
    </row>
    <row r="16" spans="1:50" s="406" customFormat="1" ht="15.75" customHeight="1">
      <c r="A16" s="382" t="s">
        <v>170</v>
      </c>
      <c r="B16" s="413"/>
      <c r="C16" s="413"/>
      <c r="D16" s="413"/>
      <c r="E16" s="408"/>
      <c r="F16" s="409"/>
      <c r="G16" s="404"/>
      <c r="H16" s="414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415"/>
      <c r="AA16" s="415"/>
      <c r="AB16" s="415"/>
      <c r="AC16" s="415"/>
      <c r="AD16" s="415"/>
      <c r="AE16" s="415"/>
      <c r="AF16" s="415"/>
      <c r="AG16" s="415"/>
      <c r="AH16" s="415"/>
      <c r="AI16" s="415"/>
      <c r="AK16" s="416"/>
      <c r="AL16" s="416"/>
      <c r="AM16" s="416"/>
      <c r="AN16" s="416"/>
      <c r="AO16" s="416"/>
      <c r="AP16" s="416"/>
      <c r="AQ16" s="416"/>
      <c r="AR16" s="416"/>
      <c r="AS16" s="416"/>
    </row>
    <row r="17" spans="1:50" s="379" customFormat="1" ht="15.75" customHeight="1" outlineLevel="1">
      <c r="B17" s="378" t="s">
        <v>569</v>
      </c>
      <c r="C17" s="378"/>
    </row>
    <row r="18" spans="1:50" s="379" customFormat="1" ht="15.75" customHeight="1" outlineLevel="1">
      <c r="B18" s="378" t="s">
        <v>549</v>
      </c>
      <c r="C18" s="378"/>
    </row>
    <row r="19" spans="1:50" s="379" customFormat="1" ht="15.75" customHeight="1" outlineLevel="1">
      <c r="B19" s="387" t="s">
        <v>169</v>
      </c>
      <c r="C19" s="387"/>
      <c r="D19" s="413"/>
      <c r="E19" s="408"/>
      <c r="F19" s="413"/>
      <c r="H19" s="417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K19" s="416"/>
      <c r="AL19" s="416"/>
      <c r="AM19" s="416"/>
      <c r="AN19" s="416"/>
      <c r="AO19" s="416"/>
      <c r="AP19" s="416"/>
      <c r="AQ19" s="416"/>
      <c r="AR19" s="416"/>
      <c r="AS19" s="416"/>
    </row>
    <row r="20" spans="1:50" s="413" customFormat="1" ht="15.75" customHeight="1" outlineLevel="1">
      <c r="B20" s="387" t="s">
        <v>92</v>
      </c>
      <c r="C20" s="387"/>
    </row>
    <row r="21" spans="1:50" s="413" customFormat="1" ht="15.75" customHeight="1" outlineLevel="1">
      <c r="B21" s="387" t="s">
        <v>590</v>
      </c>
      <c r="C21" s="387"/>
    </row>
    <row r="22" spans="1:50" s="413" customFormat="1" ht="15.75" customHeight="1" outlineLevel="1">
      <c r="B22" s="387" t="s">
        <v>588</v>
      </c>
      <c r="C22" s="387"/>
    </row>
    <row r="23" spans="1:50">
      <c r="C23" s="202"/>
      <c r="D23" s="396"/>
      <c r="E23" s="203"/>
      <c r="F23" s="177"/>
      <c r="G23" s="204"/>
      <c r="Y23" s="205"/>
      <c r="Z23" s="205"/>
      <c r="AA23" s="205"/>
      <c r="AB23" s="205"/>
      <c r="AC23" s="185"/>
      <c r="AD23" s="185"/>
      <c r="AE23" s="185"/>
      <c r="AF23" s="185"/>
      <c r="AJ23" s="177"/>
      <c r="AK23" s="178"/>
      <c r="AL23" s="178"/>
      <c r="AM23" s="178"/>
      <c r="AN23" s="178"/>
      <c r="AT23" s="177"/>
      <c r="AU23" s="177"/>
      <c r="AV23" s="177"/>
      <c r="AW23" s="177"/>
    </row>
    <row r="24" spans="1:50">
      <c r="C24" s="202"/>
      <c r="D24" s="396"/>
      <c r="E24" s="203"/>
      <c r="F24" s="177"/>
      <c r="G24" s="204"/>
      <c r="Y24" s="205"/>
      <c r="Z24" s="205"/>
      <c r="AA24" s="205"/>
      <c r="AB24" s="205"/>
      <c r="AC24" s="185"/>
      <c r="AD24" s="185"/>
      <c r="AE24" s="185"/>
      <c r="AF24" s="185"/>
      <c r="AJ24" s="177"/>
      <c r="AK24" s="178"/>
      <c r="AL24" s="178"/>
      <c r="AM24" s="178"/>
      <c r="AN24" s="178"/>
      <c r="AT24" s="177"/>
      <c r="AU24" s="177"/>
      <c r="AV24" s="177"/>
      <c r="AW24" s="177"/>
    </row>
    <row r="25" spans="1:50" s="384" customFormat="1">
      <c r="A25" s="385"/>
      <c r="B25" s="385"/>
      <c r="C25" s="385"/>
      <c r="D25" s="441"/>
      <c r="E25" s="442"/>
      <c r="G25" s="443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444"/>
      <c r="AE25" s="444"/>
      <c r="AF25" s="444"/>
      <c r="AG25" s="444"/>
      <c r="AH25" s="445"/>
      <c r="AI25" s="445"/>
      <c r="AJ25" s="445"/>
      <c r="AK25" s="445"/>
      <c r="AL25" s="445"/>
      <c r="AM25" s="445"/>
      <c r="AN25" s="445"/>
      <c r="AP25" s="137"/>
      <c r="AQ25" s="137"/>
      <c r="AR25" s="137"/>
      <c r="AS25" s="137"/>
      <c r="AT25" s="137"/>
      <c r="AU25" s="137"/>
      <c r="AV25" s="137"/>
      <c r="AW25" s="137"/>
      <c r="AX25" s="137"/>
    </row>
  </sheetData>
  <mergeCells count="18">
    <mergeCell ref="AC7:AH7"/>
    <mergeCell ref="G4:M4"/>
    <mergeCell ref="AO4:AW4"/>
    <mergeCell ref="N5:AB5"/>
    <mergeCell ref="AC5:AH5"/>
    <mergeCell ref="AC6:AH6"/>
    <mergeCell ref="X9:AA9"/>
    <mergeCell ref="AC9:AH9"/>
    <mergeCell ref="X10:AA10"/>
    <mergeCell ref="AC10:AH10"/>
    <mergeCell ref="X11:AA11"/>
    <mergeCell ref="AC11:AH11"/>
    <mergeCell ref="X12:AA12"/>
    <mergeCell ref="AC12:AH12"/>
    <mergeCell ref="X13:AA13"/>
    <mergeCell ref="AC13:AH13"/>
    <mergeCell ref="X14:AA14"/>
    <mergeCell ref="AC14:AH14"/>
  </mergeCells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F97FD-CCC2-4C63-B071-7E80B6A1E4F8}">
  <sheetPr>
    <pageSetUpPr fitToPage="1"/>
  </sheetPr>
  <dimension ref="A1:IV39"/>
  <sheetViews>
    <sheetView showGridLines="0" zoomScale="70" zoomScaleNormal="70" workbookViewId="0">
      <selection activeCell="G15" sqref="G15"/>
    </sheetView>
  </sheetViews>
  <sheetFormatPr defaultColWidth="9.1796875" defaultRowHeight="12.5"/>
  <cols>
    <col min="1" max="1" width="9.7265625" style="108" customWidth="1"/>
    <col min="2" max="2" width="50.1796875" style="108" bestFit="1" customWidth="1"/>
    <col min="3" max="3" width="13.26953125" style="108" customWidth="1"/>
    <col min="4" max="6" width="9.1796875" style="108"/>
    <col min="7" max="7" width="10.54296875" style="108" bestFit="1" customWidth="1"/>
    <col min="8" max="16384" width="9.1796875" style="108"/>
  </cols>
  <sheetData>
    <row r="1" spans="1:256" s="206" customFormat="1" ht="32.5">
      <c r="A1" s="101" t="s">
        <v>591</v>
      </c>
      <c r="C1" s="207"/>
      <c r="D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</row>
    <row r="2" spans="1:256" s="206" customFormat="1" ht="32.5">
      <c r="A2" s="124" t="s">
        <v>62</v>
      </c>
      <c r="B2" s="125"/>
      <c r="C2" s="125"/>
      <c r="D2" s="125"/>
    </row>
    <row r="3" spans="1:256" s="206" customFormat="1" ht="32.5">
      <c r="A3" s="126" t="s">
        <v>73</v>
      </c>
      <c r="C3" s="155"/>
      <c r="D3" s="127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56" s="449" customFormat="1" ht="28">
      <c r="A4" s="448"/>
      <c r="C4" s="450"/>
      <c r="D4" s="451"/>
    </row>
    <row r="5" spans="1:256" s="449" customFormat="1" ht="27.5">
      <c r="C5" s="452"/>
      <c r="D5" s="453"/>
      <c r="E5" s="453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5"/>
      <c r="AL5" s="455"/>
      <c r="AM5" s="455"/>
      <c r="AN5" s="455"/>
      <c r="AO5" s="455"/>
      <c r="AP5" s="455"/>
      <c r="AQ5" s="455"/>
      <c r="AR5" s="455"/>
      <c r="AS5" s="455"/>
      <c r="AT5" s="455"/>
      <c r="AU5" s="455"/>
      <c r="AV5" s="455"/>
      <c r="AW5" s="455"/>
      <c r="AX5" s="455"/>
      <c r="AY5" s="455"/>
      <c r="AZ5" s="455"/>
      <c r="BA5" s="455"/>
      <c r="BB5" s="455"/>
      <c r="BC5" s="455"/>
      <c r="BD5" s="455"/>
      <c r="BE5" s="455"/>
      <c r="BF5" s="455"/>
      <c r="BG5" s="455"/>
      <c r="BH5" s="455"/>
      <c r="BI5" s="455"/>
      <c r="BJ5" s="455"/>
      <c r="BK5" s="455"/>
      <c r="BL5" s="455"/>
      <c r="BM5" s="455"/>
      <c r="BN5" s="455"/>
      <c r="BO5" s="455"/>
      <c r="BP5" s="455"/>
      <c r="BQ5" s="455"/>
      <c r="BR5" s="455"/>
      <c r="BS5" s="455"/>
      <c r="BT5" s="455"/>
      <c r="BU5" s="455"/>
      <c r="BV5" s="455"/>
      <c r="BW5" s="455"/>
      <c r="BX5" s="455"/>
      <c r="BY5" s="455"/>
      <c r="BZ5" s="455"/>
      <c r="CA5" s="455"/>
      <c r="CB5" s="455"/>
      <c r="CC5" s="455"/>
      <c r="CD5" s="455"/>
      <c r="CE5" s="455"/>
      <c r="CF5" s="455"/>
      <c r="CG5" s="455"/>
      <c r="CH5" s="455"/>
      <c r="CI5" s="455"/>
      <c r="CJ5" s="455"/>
      <c r="CK5" s="455"/>
      <c r="CL5" s="455"/>
      <c r="CM5" s="455"/>
      <c r="CN5" s="455"/>
      <c r="CO5" s="455"/>
      <c r="CP5" s="455"/>
      <c r="CQ5" s="455"/>
      <c r="CR5" s="455"/>
      <c r="CS5" s="455"/>
      <c r="CT5" s="455"/>
      <c r="CU5" s="455"/>
      <c r="CV5" s="455"/>
      <c r="CW5" s="455"/>
      <c r="CX5" s="455"/>
      <c r="CY5" s="455"/>
      <c r="CZ5" s="455"/>
      <c r="DA5" s="455"/>
      <c r="DB5" s="455"/>
      <c r="DC5" s="455"/>
      <c r="DD5" s="455"/>
      <c r="DE5" s="455"/>
      <c r="DF5" s="455"/>
      <c r="DG5" s="455"/>
      <c r="DH5" s="455"/>
      <c r="DI5" s="455"/>
      <c r="DJ5" s="455"/>
      <c r="DK5" s="455"/>
      <c r="DL5" s="455"/>
      <c r="DM5" s="455"/>
      <c r="DN5" s="455"/>
      <c r="DO5" s="455"/>
      <c r="DP5" s="455"/>
      <c r="DQ5" s="455"/>
      <c r="DR5" s="455"/>
      <c r="DS5" s="455"/>
      <c r="DT5" s="455"/>
      <c r="DU5" s="455"/>
      <c r="DV5" s="455"/>
      <c r="DW5" s="455"/>
      <c r="DX5" s="455"/>
      <c r="DY5" s="455"/>
      <c r="DZ5" s="455"/>
      <c r="EA5" s="455"/>
      <c r="EB5" s="455"/>
      <c r="EC5" s="455"/>
      <c r="ED5" s="455"/>
      <c r="EE5" s="455"/>
      <c r="EF5" s="455"/>
      <c r="EG5" s="455"/>
      <c r="EH5" s="455"/>
      <c r="EI5" s="455"/>
      <c r="EJ5" s="455"/>
      <c r="EK5" s="455"/>
      <c r="EL5" s="455"/>
      <c r="EM5" s="455"/>
      <c r="EN5" s="455"/>
      <c r="EO5" s="455"/>
      <c r="EP5" s="455"/>
      <c r="EQ5" s="455"/>
      <c r="ER5" s="455"/>
      <c r="ES5" s="455"/>
      <c r="ET5" s="455"/>
      <c r="EU5" s="455"/>
      <c r="EV5" s="455"/>
      <c r="EW5" s="455"/>
      <c r="EX5" s="455"/>
      <c r="EY5" s="455"/>
      <c r="EZ5" s="455"/>
      <c r="FA5" s="455"/>
      <c r="FB5" s="455"/>
      <c r="FC5" s="455"/>
      <c r="FD5" s="455"/>
      <c r="FE5" s="455"/>
      <c r="FF5" s="455"/>
      <c r="FG5" s="455"/>
      <c r="FH5" s="455"/>
      <c r="FI5" s="455"/>
      <c r="FJ5" s="455"/>
      <c r="FK5" s="455"/>
      <c r="FL5" s="455"/>
      <c r="FM5" s="455"/>
      <c r="FN5" s="455"/>
      <c r="FO5" s="455"/>
      <c r="FP5" s="455"/>
      <c r="FQ5" s="455"/>
      <c r="FR5" s="455"/>
      <c r="FS5" s="455"/>
      <c r="FT5" s="455"/>
      <c r="FU5" s="455"/>
      <c r="FV5" s="455"/>
      <c r="FW5" s="455"/>
      <c r="FX5" s="455"/>
      <c r="FY5" s="455"/>
      <c r="FZ5" s="455"/>
      <c r="GA5" s="455"/>
      <c r="GB5" s="455"/>
      <c r="GC5" s="455"/>
      <c r="GD5" s="455"/>
      <c r="GE5" s="455"/>
      <c r="GF5" s="455"/>
      <c r="GG5" s="455"/>
      <c r="GH5" s="455"/>
      <c r="GI5" s="455"/>
      <c r="GJ5" s="455"/>
      <c r="GK5" s="455"/>
      <c r="GL5" s="455"/>
      <c r="GM5" s="455"/>
      <c r="GN5" s="455"/>
      <c r="GO5" s="455"/>
      <c r="GP5" s="455"/>
      <c r="GQ5" s="455"/>
      <c r="GR5" s="455"/>
      <c r="GS5" s="455"/>
      <c r="GT5" s="455"/>
      <c r="GU5" s="455"/>
      <c r="GV5" s="455"/>
      <c r="GW5" s="455"/>
      <c r="GX5" s="455"/>
      <c r="GY5" s="455"/>
      <c r="GZ5" s="455"/>
      <c r="HA5" s="455"/>
      <c r="HB5" s="455"/>
      <c r="HC5" s="455"/>
      <c r="HD5" s="455"/>
      <c r="HE5" s="455"/>
      <c r="HF5" s="455"/>
      <c r="HG5" s="455"/>
      <c r="HH5" s="455"/>
      <c r="HI5" s="455"/>
      <c r="HJ5" s="455"/>
      <c r="HK5" s="455"/>
      <c r="HL5" s="455"/>
      <c r="HM5" s="455"/>
      <c r="HN5" s="455"/>
      <c r="HO5" s="455"/>
      <c r="HP5" s="455"/>
      <c r="HQ5" s="455"/>
      <c r="HR5" s="455"/>
      <c r="HS5" s="455"/>
      <c r="HT5" s="455"/>
      <c r="HU5" s="455"/>
      <c r="HV5" s="455"/>
      <c r="HW5" s="455"/>
      <c r="HX5" s="455"/>
      <c r="HY5" s="455"/>
      <c r="HZ5" s="455"/>
      <c r="IA5" s="455"/>
      <c r="IB5" s="455"/>
      <c r="IC5" s="455"/>
      <c r="ID5" s="455"/>
      <c r="IE5" s="455"/>
      <c r="IF5" s="455"/>
      <c r="IG5" s="455"/>
      <c r="IH5" s="455"/>
      <c r="II5" s="455"/>
      <c r="IJ5" s="455"/>
      <c r="IK5" s="455"/>
      <c r="IL5" s="455"/>
      <c r="IM5" s="455"/>
      <c r="IN5" s="455"/>
      <c r="IO5" s="455"/>
      <c r="IP5" s="455"/>
      <c r="IQ5" s="455"/>
      <c r="IR5" s="455"/>
      <c r="IS5" s="455"/>
      <c r="IT5" s="455"/>
      <c r="IU5" s="455"/>
    </row>
    <row r="6" spans="1:256" s="449" customFormat="1" ht="27.5">
      <c r="C6" s="452"/>
      <c r="D6" s="453"/>
      <c r="E6" s="453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455"/>
      <c r="AO6" s="455"/>
      <c r="AP6" s="455"/>
      <c r="AQ6" s="455"/>
      <c r="AR6" s="455"/>
      <c r="AS6" s="455"/>
      <c r="AT6" s="455"/>
      <c r="AU6" s="455"/>
      <c r="AV6" s="455"/>
      <c r="AW6" s="455"/>
      <c r="AX6" s="455"/>
      <c r="AY6" s="455"/>
      <c r="AZ6" s="455"/>
      <c r="BA6" s="455"/>
      <c r="BB6" s="455"/>
      <c r="BC6" s="455"/>
      <c r="BD6" s="455"/>
      <c r="BE6" s="455"/>
      <c r="BF6" s="455"/>
      <c r="BG6" s="455"/>
      <c r="BH6" s="455"/>
      <c r="BI6" s="455"/>
      <c r="BJ6" s="455"/>
      <c r="BK6" s="455"/>
      <c r="BL6" s="455"/>
      <c r="BM6" s="455"/>
      <c r="BN6" s="455"/>
      <c r="BO6" s="455"/>
      <c r="BP6" s="455"/>
      <c r="BQ6" s="455"/>
      <c r="BR6" s="455"/>
      <c r="BS6" s="455"/>
      <c r="BT6" s="455"/>
      <c r="BU6" s="455"/>
      <c r="BV6" s="455"/>
      <c r="BW6" s="455"/>
      <c r="BX6" s="455"/>
      <c r="BY6" s="455"/>
      <c r="BZ6" s="455"/>
      <c r="CA6" s="455"/>
      <c r="CB6" s="455"/>
      <c r="CC6" s="455"/>
      <c r="CD6" s="455"/>
      <c r="CE6" s="455"/>
      <c r="CF6" s="455"/>
      <c r="CG6" s="455"/>
      <c r="CH6" s="455"/>
      <c r="CI6" s="455"/>
      <c r="CJ6" s="455"/>
      <c r="CK6" s="455"/>
      <c r="CL6" s="455"/>
      <c r="CM6" s="455"/>
      <c r="CN6" s="455"/>
      <c r="CO6" s="455"/>
      <c r="CP6" s="455"/>
      <c r="CQ6" s="455"/>
      <c r="CR6" s="455"/>
      <c r="CS6" s="455"/>
      <c r="CT6" s="455"/>
      <c r="CU6" s="455"/>
      <c r="CV6" s="455"/>
      <c r="CW6" s="455"/>
      <c r="CX6" s="455"/>
      <c r="CY6" s="455"/>
      <c r="CZ6" s="455"/>
      <c r="DA6" s="455"/>
      <c r="DB6" s="455"/>
      <c r="DC6" s="455"/>
      <c r="DD6" s="455"/>
      <c r="DE6" s="455"/>
      <c r="DF6" s="455"/>
      <c r="DG6" s="455"/>
      <c r="DH6" s="455"/>
      <c r="DI6" s="455"/>
      <c r="DJ6" s="455"/>
      <c r="DK6" s="455"/>
      <c r="DL6" s="455"/>
      <c r="DM6" s="455"/>
      <c r="DN6" s="455"/>
      <c r="DO6" s="455"/>
      <c r="DP6" s="455"/>
      <c r="DQ6" s="455"/>
      <c r="DR6" s="455"/>
      <c r="DS6" s="455"/>
      <c r="DT6" s="455"/>
      <c r="DU6" s="455"/>
      <c r="DV6" s="455"/>
      <c r="DW6" s="455"/>
      <c r="DX6" s="455"/>
      <c r="DY6" s="455"/>
      <c r="DZ6" s="455"/>
      <c r="EA6" s="455"/>
      <c r="EB6" s="455"/>
      <c r="EC6" s="455"/>
      <c r="ED6" s="455"/>
      <c r="EE6" s="455"/>
      <c r="EF6" s="455"/>
      <c r="EG6" s="455"/>
      <c r="EH6" s="455"/>
      <c r="EI6" s="455"/>
      <c r="EJ6" s="455"/>
      <c r="EK6" s="455"/>
      <c r="EL6" s="455"/>
      <c r="EM6" s="455"/>
      <c r="EN6" s="455"/>
      <c r="EO6" s="455"/>
      <c r="EP6" s="455"/>
      <c r="EQ6" s="455"/>
      <c r="ER6" s="455"/>
      <c r="ES6" s="455"/>
      <c r="ET6" s="455"/>
      <c r="EU6" s="455"/>
      <c r="EV6" s="455"/>
      <c r="EW6" s="455"/>
      <c r="EX6" s="455"/>
      <c r="EY6" s="455"/>
      <c r="EZ6" s="455"/>
      <c r="FA6" s="455"/>
      <c r="FB6" s="455"/>
      <c r="FC6" s="455"/>
      <c r="FD6" s="455"/>
      <c r="FE6" s="455"/>
      <c r="FF6" s="455"/>
      <c r="FG6" s="455"/>
      <c r="FH6" s="455"/>
      <c r="FI6" s="455"/>
      <c r="FJ6" s="455"/>
      <c r="FK6" s="455"/>
      <c r="FL6" s="455"/>
      <c r="FM6" s="455"/>
      <c r="FN6" s="455"/>
      <c r="FO6" s="455"/>
      <c r="FP6" s="455"/>
      <c r="FQ6" s="455"/>
      <c r="FR6" s="455"/>
      <c r="FS6" s="455"/>
      <c r="FT6" s="455"/>
      <c r="FU6" s="455"/>
      <c r="FV6" s="455"/>
      <c r="FW6" s="455"/>
      <c r="FX6" s="455"/>
      <c r="FY6" s="455"/>
      <c r="FZ6" s="455"/>
      <c r="GA6" s="455"/>
      <c r="GB6" s="455"/>
      <c r="GC6" s="455"/>
      <c r="GD6" s="455"/>
      <c r="GE6" s="455"/>
      <c r="GF6" s="455"/>
      <c r="GG6" s="455"/>
      <c r="GH6" s="455"/>
      <c r="GI6" s="455"/>
      <c r="GJ6" s="455"/>
      <c r="GK6" s="455"/>
      <c r="GL6" s="455"/>
      <c r="GM6" s="455"/>
      <c r="GN6" s="455"/>
      <c r="GO6" s="455"/>
      <c r="GP6" s="455"/>
      <c r="GQ6" s="455"/>
      <c r="GR6" s="455"/>
      <c r="GS6" s="455"/>
      <c r="GT6" s="455"/>
      <c r="GU6" s="455"/>
      <c r="GV6" s="455"/>
      <c r="GW6" s="455"/>
      <c r="GX6" s="455"/>
      <c r="GY6" s="455"/>
      <c r="GZ6" s="455"/>
      <c r="HA6" s="455"/>
      <c r="HB6" s="455"/>
      <c r="HC6" s="455"/>
      <c r="HD6" s="455"/>
      <c r="HE6" s="455"/>
      <c r="HF6" s="455"/>
      <c r="HG6" s="455"/>
      <c r="HH6" s="455"/>
      <c r="HI6" s="455"/>
      <c r="HJ6" s="455"/>
      <c r="HK6" s="455"/>
      <c r="HL6" s="455"/>
      <c r="HM6" s="455"/>
      <c r="HN6" s="455"/>
      <c r="HO6" s="455"/>
      <c r="HP6" s="455"/>
      <c r="HQ6" s="455"/>
      <c r="HR6" s="455"/>
      <c r="HS6" s="455"/>
      <c r="HT6" s="455"/>
      <c r="HU6" s="455"/>
      <c r="HV6" s="455"/>
      <c r="HW6" s="455"/>
      <c r="HX6" s="455"/>
      <c r="HY6" s="455"/>
      <c r="HZ6" s="455"/>
      <c r="IA6" s="455"/>
      <c r="IB6" s="455"/>
      <c r="IC6" s="455"/>
      <c r="ID6" s="455"/>
      <c r="IE6" s="455"/>
      <c r="IF6" s="455"/>
      <c r="IG6" s="455"/>
      <c r="IH6" s="455"/>
      <c r="II6" s="455"/>
      <c r="IJ6" s="455"/>
      <c r="IK6" s="455"/>
      <c r="IL6" s="455"/>
      <c r="IM6" s="455"/>
      <c r="IN6" s="455"/>
      <c r="IO6" s="455"/>
      <c r="IP6" s="455"/>
      <c r="IQ6" s="455"/>
      <c r="IR6" s="455"/>
      <c r="IS6" s="455"/>
      <c r="IT6" s="455"/>
      <c r="IU6" s="455"/>
    </row>
    <row r="7" spans="1:256" s="449" customFormat="1" ht="27.5">
      <c r="B7" s="470" t="s">
        <v>592</v>
      </c>
      <c r="C7" s="456">
        <v>0.85</v>
      </c>
      <c r="D7" s="454"/>
      <c r="E7" s="471" t="s">
        <v>3</v>
      </c>
      <c r="F7" s="454"/>
      <c r="G7" s="469">
        <v>0.57999999999999996</v>
      </c>
      <c r="H7" s="454"/>
      <c r="I7" s="454"/>
      <c r="J7" s="454"/>
      <c r="K7" s="454"/>
      <c r="L7" s="454"/>
      <c r="M7" s="454"/>
      <c r="N7" s="454"/>
      <c r="O7" s="454"/>
      <c r="P7" s="454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5"/>
      <c r="AM7" s="455"/>
      <c r="AN7" s="455"/>
      <c r="AO7" s="455"/>
      <c r="AP7" s="455"/>
      <c r="AQ7" s="455"/>
      <c r="AR7" s="455"/>
      <c r="AS7" s="455"/>
      <c r="AT7" s="455"/>
      <c r="AU7" s="455"/>
      <c r="AV7" s="455"/>
      <c r="AW7" s="455"/>
      <c r="AX7" s="455"/>
      <c r="AY7" s="455"/>
      <c r="AZ7" s="455"/>
      <c r="BA7" s="455"/>
      <c r="BB7" s="455"/>
      <c r="BC7" s="455"/>
      <c r="BD7" s="455"/>
      <c r="BE7" s="455"/>
      <c r="BF7" s="455"/>
      <c r="BG7" s="455"/>
      <c r="BH7" s="455"/>
      <c r="BI7" s="455"/>
      <c r="BJ7" s="455"/>
      <c r="BK7" s="455"/>
      <c r="BL7" s="455"/>
      <c r="BM7" s="455"/>
      <c r="BN7" s="455"/>
      <c r="BO7" s="455"/>
      <c r="BP7" s="455"/>
      <c r="BQ7" s="455"/>
      <c r="BR7" s="455"/>
      <c r="BS7" s="455"/>
      <c r="BT7" s="455"/>
      <c r="BU7" s="455"/>
      <c r="BV7" s="455"/>
      <c r="BW7" s="455"/>
      <c r="BX7" s="455"/>
      <c r="BY7" s="455"/>
      <c r="BZ7" s="455"/>
      <c r="CA7" s="455"/>
      <c r="CB7" s="455"/>
      <c r="CC7" s="455"/>
      <c r="CD7" s="455"/>
      <c r="CE7" s="455"/>
      <c r="CF7" s="455"/>
      <c r="CG7" s="455"/>
      <c r="CH7" s="455"/>
      <c r="CI7" s="455"/>
      <c r="CJ7" s="455"/>
      <c r="CK7" s="455"/>
      <c r="CL7" s="455"/>
      <c r="CM7" s="455"/>
      <c r="CN7" s="455"/>
      <c r="CO7" s="455"/>
      <c r="CP7" s="455"/>
      <c r="CQ7" s="455"/>
      <c r="CR7" s="455"/>
      <c r="CS7" s="455"/>
      <c r="CT7" s="455"/>
      <c r="CU7" s="455"/>
      <c r="CV7" s="455"/>
      <c r="CW7" s="455"/>
      <c r="CX7" s="455"/>
      <c r="CY7" s="455"/>
      <c r="CZ7" s="455"/>
      <c r="DA7" s="455"/>
      <c r="DB7" s="455"/>
      <c r="DC7" s="455"/>
      <c r="DD7" s="455"/>
      <c r="DE7" s="455"/>
      <c r="DF7" s="455"/>
      <c r="DG7" s="455"/>
      <c r="DH7" s="455"/>
      <c r="DI7" s="455"/>
      <c r="DJ7" s="455"/>
      <c r="DK7" s="455"/>
      <c r="DL7" s="455"/>
      <c r="DM7" s="455"/>
      <c r="DN7" s="455"/>
      <c r="DO7" s="455"/>
      <c r="DP7" s="455"/>
      <c r="DQ7" s="455"/>
      <c r="DR7" s="455"/>
      <c r="DS7" s="455"/>
      <c r="DT7" s="455"/>
      <c r="DU7" s="455"/>
      <c r="DV7" s="455"/>
      <c r="DW7" s="455"/>
      <c r="DX7" s="455"/>
      <c r="DY7" s="455"/>
      <c r="DZ7" s="455"/>
      <c r="EA7" s="455"/>
      <c r="EB7" s="455"/>
      <c r="EC7" s="455"/>
      <c r="ED7" s="455"/>
      <c r="EE7" s="455"/>
      <c r="EF7" s="455"/>
      <c r="EG7" s="455"/>
      <c r="EH7" s="455"/>
      <c r="EI7" s="455"/>
      <c r="EJ7" s="455"/>
      <c r="EK7" s="455"/>
      <c r="EL7" s="455"/>
      <c r="EM7" s="455"/>
      <c r="EN7" s="455"/>
      <c r="EO7" s="455"/>
      <c r="EP7" s="455"/>
      <c r="EQ7" s="455"/>
      <c r="ER7" s="455"/>
      <c r="ES7" s="455"/>
      <c r="ET7" s="455"/>
      <c r="EU7" s="455"/>
      <c r="EV7" s="455"/>
      <c r="EW7" s="455"/>
      <c r="EX7" s="455"/>
      <c r="EY7" s="455"/>
      <c r="EZ7" s="455"/>
      <c r="FA7" s="455"/>
      <c r="FB7" s="455"/>
      <c r="FC7" s="455"/>
      <c r="FD7" s="455"/>
      <c r="FE7" s="455"/>
      <c r="FF7" s="455"/>
      <c r="FG7" s="455"/>
      <c r="FH7" s="455"/>
      <c r="FI7" s="455"/>
      <c r="FJ7" s="455"/>
      <c r="FK7" s="455"/>
      <c r="FL7" s="455"/>
      <c r="FM7" s="455"/>
      <c r="FN7" s="455"/>
      <c r="FO7" s="455"/>
      <c r="FP7" s="455"/>
      <c r="FQ7" s="455"/>
      <c r="FR7" s="455"/>
      <c r="FS7" s="455"/>
      <c r="FT7" s="455"/>
      <c r="FU7" s="455"/>
      <c r="FV7" s="455"/>
      <c r="FW7" s="455"/>
      <c r="FX7" s="455"/>
      <c r="FY7" s="455"/>
      <c r="FZ7" s="455"/>
      <c r="GA7" s="455"/>
      <c r="GB7" s="455"/>
      <c r="GC7" s="455"/>
      <c r="GD7" s="455"/>
      <c r="GE7" s="455"/>
      <c r="GF7" s="455"/>
      <c r="GG7" s="455"/>
      <c r="GH7" s="455"/>
      <c r="GI7" s="455"/>
      <c r="GJ7" s="455"/>
      <c r="GK7" s="455"/>
      <c r="GL7" s="455"/>
      <c r="GM7" s="455"/>
      <c r="GN7" s="455"/>
      <c r="GO7" s="455"/>
      <c r="GP7" s="455"/>
      <c r="GQ7" s="455"/>
      <c r="GR7" s="455"/>
      <c r="GS7" s="455"/>
      <c r="GT7" s="455"/>
      <c r="GU7" s="455"/>
      <c r="GV7" s="455"/>
      <c r="GW7" s="455"/>
      <c r="GX7" s="455"/>
      <c r="GY7" s="455"/>
      <c r="GZ7" s="455"/>
      <c r="HA7" s="455"/>
      <c r="HB7" s="455"/>
      <c r="HC7" s="455"/>
      <c r="HD7" s="455"/>
      <c r="HE7" s="455"/>
      <c r="HF7" s="455"/>
      <c r="HG7" s="455"/>
      <c r="HH7" s="455"/>
      <c r="HI7" s="455"/>
      <c r="HJ7" s="455"/>
      <c r="HK7" s="455"/>
      <c r="HL7" s="455"/>
      <c r="HM7" s="455"/>
      <c r="HN7" s="455"/>
      <c r="HO7" s="455"/>
      <c r="HP7" s="455"/>
      <c r="HQ7" s="455"/>
      <c r="HR7" s="455"/>
      <c r="HS7" s="455"/>
      <c r="HT7" s="455"/>
      <c r="HU7" s="455"/>
      <c r="HV7" s="455"/>
      <c r="HW7" s="455"/>
      <c r="HX7" s="455"/>
      <c r="HY7" s="455"/>
      <c r="HZ7" s="455"/>
      <c r="IA7" s="455"/>
      <c r="IB7" s="455"/>
      <c r="IC7" s="455"/>
      <c r="ID7" s="455"/>
      <c r="IE7" s="455"/>
      <c r="IF7" s="455"/>
      <c r="IG7" s="455"/>
      <c r="IH7" s="455"/>
      <c r="II7" s="455"/>
      <c r="IJ7" s="455"/>
      <c r="IK7" s="455"/>
      <c r="IL7" s="455"/>
      <c r="IM7" s="455"/>
      <c r="IN7" s="455"/>
      <c r="IO7" s="455"/>
      <c r="IP7" s="455"/>
      <c r="IQ7" s="455"/>
      <c r="IR7" s="455"/>
      <c r="IS7" s="455"/>
      <c r="IT7" s="455"/>
      <c r="IU7" s="455"/>
    </row>
    <row r="8" spans="1:256" s="449" customFormat="1" ht="27.5">
      <c r="D8" s="454"/>
      <c r="E8" s="472" t="s">
        <v>4</v>
      </c>
      <c r="F8" s="454"/>
      <c r="G8" s="469">
        <v>0.2</v>
      </c>
      <c r="H8" s="454"/>
      <c r="I8" s="454"/>
      <c r="J8" s="454"/>
      <c r="K8" s="454"/>
      <c r="L8" s="454"/>
      <c r="M8" s="454"/>
      <c r="N8" s="454"/>
      <c r="O8" s="454"/>
      <c r="P8" s="454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N8" s="455"/>
      <c r="AO8" s="455"/>
      <c r="AP8" s="455"/>
      <c r="AQ8" s="455"/>
      <c r="AR8" s="455"/>
      <c r="AS8" s="455"/>
      <c r="AT8" s="455"/>
      <c r="AU8" s="455"/>
      <c r="AV8" s="455"/>
      <c r="AW8" s="455"/>
      <c r="AX8" s="455"/>
      <c r="AY8" s="455"/>
      <c r="AZ8" s="455"/>
      <c r="BA8" s="455"/>
      <c r="BB8" s="455"/>
      <c r="BC8" s="455"/>
      <c r="BD8" s="455"/>
      <c r="BE8" s="455"/>
      <c r="BF8" s="455"/>
      <c r="BG8" s="455"/>
      <c r="BH8" s="455"/>
      <c r="BI8" s="455"/>
      <c r="BJ8" s="455"/>
      <c r="BK8" s="455"/>
      <c r="BL8" s="455"/>
      <c r="BM8" s="455"/>
      <c r="BN8" s="455"/>
      <c r="BO8" s="455"/>
      <c r="BP8" s="455"/>
      <c r="BQ8" s="455"/>
      <c r="BR8" s="455"/>
      <c r="BS8" s="455"/>
      <c r="BT8" s="455"/>
      <c r="BU8" s="455"/>
      <c r="BV8" s="455"/>
      <c r="BW8" s="455"/>
      <c r="BX8" s="455"/>
      <c r="BY8" s="455"/>
      <c r="BZ8" s="455"/>
      <c r="CA8" s="455"/>
      <c r="CB8" s="455"/>
      <c r="CC8" s="455"/>
      <c r="CD8" s="455"/>
      <c r="CE8" s="455"/>
      <c r="CF8" s="455"/>
      <c r="CG8" s="455"/>
      <c r="CH8" s="455"/>
      <c r="CI8" s="455"/>
      <c r="CJ8" s="455"/>
      <c r="CK8" s="455"/>
      <c r="CL8" s="455"/>
      <c r="CM8" s="455"/>
      <c r="CN8" s="455"/>
      <c r="CO8" s="455"/>
      <c r="CP8" s="455"/>
      <c r="CQ8" s="455"/>
      <c r="CR8" s="455"/>
      <c r="CS8" s="455"/>
      <c r="CT8" s="455"/>
      <c r="CU8" s="455"/>
      <c r="CV8" s="455"/>
      <c r="CW8" s="455"/>
      <c r="CX8" s="455"/>
      <c r="CY8" s="455"/>
      <c r="CZ8" s="455"/>
      <c r="DA8" s="455"/>
      <c r="DB8" s="455"/>
      <c r="DC8" s="455"/>
      <c r="DD8" s="455"/>
      <c r="DE8" s="455"/>
      <c r="DF8" s="455"/>
      <c r="DG8" s="455"/>
      <c r="DH8" s="455"/>
      <c r="DI8" s="455"/>
      <c r="DJ8" s="455"/>
      <c r="DK8" s="455"/>
      <c r="DL8" s="455"/>
      <c r="DM8" s="455"/>
      <c r="DN8" s="455"/>
      <c r="DO8" s="455"/>
      <c r="DP8" s="455"/>
      <c r="DQ8" s="455"/>
      <c r="DR8" s="455"/>
      <c r="DS8" s="455"/>
      <c r="DT8" s="455"/>
      <c r="DU8" s="455"/>
      <c r="DV8" s="455"/>
      <c r="DW8" s="455"/>
      <c r="DX8" s="455"/>
      <c r="DY8" s="455"/>
      <c r="DZ8" s="455"/>
      <c r="EA8" s="455"/>
      <c r="EB8" s="455"/>
      <c r="EC8" s="455"/>
      <c r="ED8" s="455"/>
      <c r="EE8" s="455"/>
      <c r="EF8" s="455"/>
      <c r="EG8" s="455"/>
      <c r="EH8" s="455"/>
      <c r="EI8" s="455"/>
      <c r="EJ8" s="455"/>
      <c r="EK8" s="455"/>
      <c r="EL8" s="455"/>
      <c r="EM8" s="455"/>
      <c r="EN8" s="455"/>
      <c r="EO8" s="455"/>
      <c r="EP8" s="455"/>
      <c r="EQ8" s="455"/>
      <c r="ER8" s="455"/>
      <c r="ES8" s="455"/>
      <c r="ET8" s="455"/>
      <c r="EU8" s="455"/>
      <c r="EV8" s="455"/>
      <c r="EW8" s="455"/>
      <c r="EX8" s="455"/>
      <c r="EY8" s="455"/>
      <c r="EZ8" s="455"/>
      <c r="FA8" s="455"/>
      <c r="FB8" s="455"/>
      <c r="FC8" s="455"/>
      <c r="FD8" s="455"/>
      <c r="FE8" s="455"/>
      <c r="FF8" s="455"/>
      <c r="FG8" s="455"/>
      <c r="FH8" s="455"/>
      <c r="FI8" s="455"/>
      <c r="FJ8" s="455"/>
      <c r="FK8" s="455"/>
      <c r="FL8" s="455"/>
      <c r="FM8" s="455"/>
      <c r="FN8" s="455"/>
      <c r="FO8" s="455"/>
      <c r="FP8" s="455"/>
      <c r="FQ8" s="455"/>
      <c r="FR8" s="455"/>
      <c r="FS8" s="455"/>
      <c r="FT8" s="455"/>
      <c r="FU8" s="455"/>
      <c r="FV8" s="455"/>
      <c r="FW8" s="455"/>
      <c r="FX8" s="455"/>
      <c r="FY8" s="455"/>
      <c r="FZ8" s="455"/>
      <c r="GA8" s="455"/>
      <c r="GB8" s="455"/>
      <c r="GC8" s="455"/>
      <c r="GD8" s="455"/>
      <c r="GE8" s="455"/>
      <c r="GF8" s="455"/>
      <c r="GG8" s="455"/>
      <c r="GH8" s="455"/>
      <c r="GI8" s="455"/>
      <c r="GJ8" s="455"/>
      <c r="GK8" s="455"/>
      <c r="GL8" s="455"/>
      <c r="GM8" s="455"/>
      <c r="GN8" s="455"/>
      <c r="GO8" s="455"/>
      <c r="GP8" s="455"/>
      <c r="GQ8" s="455"/>
      <c r="GR8" s="455"/>
      <c r="GS8" s="455"/>
      <c r="GT8" s="455"/>
      <c r="GU8" s="455"/>
      <c r="GV8" s="455"/>
      <c r="GW8" s="455"/>
      <c r="GX8" s="455"/>
      <c r="GY8" s="455"/>
      <c r="GZ8" s="455"/>
      <c r="HA8" s="455"/>
      <c r="HB8" s="455"/>
      <c r="HC8" s="455"/>
      <c r="HD8" s="455"/>
      <c r="HE8" s="455"/>
      <c r="HF8" s="455"/>
      <c r="HG8" s="455"/>
      <c r="HH8" s="455"/>
      <c r="HI8" s="455"/>
      <c r="HJ8" s="455"/>
      <c r="HK8" s="455"/>
      <c r="HL8" s="455"/>
      <c r="HM8" s="455"/>
      <c r="HN8" s="455"/>
      <c r="HO8" s="455"/>
      <c r="HP8" s="455"/>
      <c r="HQ8" s="455"/>
      <c r="HR8" s="455"/>
      <c r="HS8" s="455"/>
      <c r="HT8" s="455"/>
      <c r="HU8" s="455"/>
      <c r="HV8" s="455"/>
      <c r="HW8" s="455"/>
      <c r="HX8" s="455"/>
      <c r="HY8" s="455"/>
      <c r="HZ8" s="455"/>
      <c r="IA8" s="455"/>
      <c r="IB8" s="455"/>
      <c r="IC8" s="455"/>
      <c r="ID8" s="455"/>
      <c r="IE8" s="455"/>
      <c r="IF8" s="455"/>
      <c r="IG8" s="455"/>
      <c r="IH8" s="455"/>
      <c r="II8" s="455"/>
      <c r="IJ8" s="455"/>
      <c r="IK8" s="455"/>
      <c r="IL8" s="455"/>
      <c r="IM8" s="455"/>
      <c r="IN8" s="455"/>
      <c r="IO8" s="455"/>
      <c r="IP8" s="455"/>
      <c r="IQ8" s="455"/>
      <c r="IR8" s="455"/>
      <c r="IS8" s="455"/>
      <c r="IT8" s="455"/>
      <c r="IU8" s="455"/>
    </row>
    <row r="9" spans="1:256" s="449" customFormat="1" ht="27.5">
      <c r="D9" s="451"/>
      <c r="E9" s="473" t="s">
        <v>5</v>
      </c>
      <c r="G9" s="456">
        <v>0.22</v>
      </c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  <c r="AK9" s="455"/>
      <c r="AL9" s="455"/>
      <c r="AM9" s="455"/>
      <c r="AN9" s="455"/>
      <c r="AO9" s="455"/>
      <c r="AP9" s="455"/>
      <c r="AQ9" s="455"/>
      <c r="AR9" s="455"/>
      <c r="AS9" s="455"/>
      <c r="AT9" s="455"/>
      <c r="AU9" s="455"/>
      <c r="AV9" s="455"/>
      <c r="AW9" s="455"/>
      <c r="AX9" s="455"/>
      <c r="AY9" s="455"/>
      <c r="AZ9" s="455"/>
      <c r="BA9" s="455"/>
      <c r="BB9" s="455"/>
      <c r="BC9" s="455"/>
      <c r="BD9" s="455"/>
      <c r="BE9" s="455"/>
      <c r="BF9" s="455"/>
      <c r="BG9" s="455"/>
      <c r="BH9" s="455"/>
      <c r="BI9" s="455"/>
      <c r="BJ9" s="455"/>
      <c r="BK9" s="455"/>
      <c r="BL9" s="455"/>
      <c r="BM9" s="455"/>
      <c r="BN9" s="455"/>
      <c r="BO9" s="455"/>
      <c r="BP9" s="455"/>
      <c r="BQ9" s="455"/>
      <c r="BR9" s="455"/>
      <c r="BS9" s="455"/>
      <c r="BT9" s="455"/>
      <c r="BU9" s="455"/>
      <c r="BV9" s="455"/>
      <c r="BW9" s="455"/>
      <c r="BX9" s="455"/>
      <c r="BY9" s="455"/>
      <c r="BZ9" s="455"/>
      <c r="CA9" s="455"/>
      <c r="CB9" s="455"/>
      <c r="CC9" s="455"/>
      <c r="CD9" s="455"/>
      <c r="CE9" s="455"/>
      <c r="CF9" s="455"/>
      <c r="CG9" s="455"/>
      <c r="CH9" s="455"/>
      <c r="CI9" s="455"/>
      <c r="CJ9" s="455"/>
      <c r="CK9" s="455"/>
      <c r="CL9" s="455"/>
      <c r="CM9" s="455"/>
      <c r="CN9" s="455"/>
      <c r="CO9" s="455"/>
      <c r="CP9" s="455"/>
      <c r="CQ9" s="455"/>
      <c r="CR9" s="455"/>
      <c r="CS9" s="455"/>
      <c r="CT9" s="455"/>
      <c r="CU9" s="455"/>
      <c r="CV9" s="455"/>
      <c r="CW9" s="455"/>
      <c r="CX9" s="455"/>
      <c r="CY9" s="455"/>
      <c r="CZ9" s="455"/>
      <c r="DA9" s="455"/>
      <c r="DB9" s="455"/>
      <c r="DC9" s="455"/>
      <c r="DD9" s="455"/>
      <c r="DE9" s="455"/>
      <c r="DF9" s="455"/>
      <c r="DG9" s="455"/>
      <c r="DH9" s="455"/>
      <c r="DI9" s="455"/>
      <c r="DJ9" s="455"/>
      <c r="DK9" s="455"/>
      <c r="DL9" s="455"/>
      <c r="DM9" s="455"/>
      <c r="DN9" s="455"/>
      <c r="DO9" s="455"/>
      <c r="DP9" s="455"/>
      <c r="DQ9" s="455"/>
      <c r="DR9" s="455"/>
      <c r="DS9" s="455"/>
      <c r="DT9" s="455"/>
      <c r="DU9" s="455"/>
      <c r="DV9" s="455"/>
      <c r="DW9" s="455"/>
      <c r="DX9" s="455"/>
      <c r="DY9" s="455"/>
      <c r="DZ9" s="455"/>
      <c r="EA9" s="455"/>
      <c r="EB9" s="455"/>
      <c r="EC9" s="455"/>
      <c r="ED9" s="455"/>
      <c r="EE9" s="455"/>
      <c r="EF9" s="455"/>
      <c r="EG9" s="455"/>
      <c r="EH9" s="455"/>
      <c r="EI9" s="455"/>
      <c r="EJ9" s="455"/>
      <c r="EK9" s="455"/>
      <c r="EL9" s="455"/>
      <c r="EM9" s="455"/>
      <c r="EN9" s="455"/>
      <c r="EO9" s="455"/>
      <c r="EP9" s="455"/>
      <c r="EQ9" s="455"/>
      <c r="ER9" s="455"/>
      <c r="ES9" s="455"/>
      <c r="ET9" s="455"/>
      <c r="EU9" s="455"/>
      <c r="EV9" s="455"/>
      <c r="EW9" s="455"/>
      <c r="EX9" s="455"/>
      <c r="EY9" s="455"/>
      <c r="EZ9" s="455"/>
      <c r="FA9" s="455"/>
      <c r="FB9" s="455"/>
      <c r="FC9" s="455"/>
      <c r="FD9" s="455"/>
      <c r="FE9" s="455"/>
      <c r="FF9" s="455"/>
      <c r="FG9" s="455"/>
      <c r="FH9" s="455"/>
      <c r="FI9" s="455"/>
      <c r="FJ9" s="455"/>
      <c r="FK9" s="455"/>
      <c r="FL9" s="455"/>
      <c r="FM9" s="455"/>
      <c r="FN9" s="455"/>
      <c r="FO9" s="455"/>
      <c r="FP9" s="455"/>
      <c r="FQ9" s="455"/>
      <c r="FR9" s="455"/>
      <c r="FS9" s="455"/>
      <c r="FT9" s="455"/>
      <c r="FU9" s="455"/>
      <c r="FV9" s="455"/>
      <c r="FW9" s="455"/>
      <c r="FX9" s="455"/>
      <c r="FY9" s="455"/>
      <c r="FZ9" s="455"/>
      <c r="GA9" s="455"/>
      <c r="GB9" s="455"/>
      <c r="GC9" s="455"/>
      <c r="GD9" s="455"/>
      <c r="GE9" s="455"/>
      <c r="GF9" s="455"/>
      <c r="GG9" s="455"/>
      <c r="GH9" s="455"/>
      <c r="GI9" s="455"/>
      <c r="GJ9" s="455"/>
      <c r="GK9" s="455"/>
      <c r="GL9" s="455"/>
      <c r="GM9" s="455"/>
      <c r="GN9" s="455"/>
      <c r="GO9" s="455"/>
      <c r="GP9" s="455"/>
      <c r="GQ9" s="455"/>
      <c r="GR9" s="455"/>
      <c r="GS9" s="455"/>
      <c r="GT9" s="455"/>
      <c r="GU9" s="455"/>
      <c r="GV9" s="455"/>
      <c r="GW9" s="455"/>
      <c r="GX9" s="455"/>
      <c r="GY9" s="455"/>
      <c r="GZ9" s="455"/>
      <c r="HA9" s="455"/>
      <c r="HB9" s="455"/>
      <c r="HC9" s="455"/>
      <c r="HD9" s="455"/>
      <c r="HE9" s="455"/>
      <c r="HF9" s="455"/>
      <c r="HG9" s="455"/>
      <c r="HH9" s="455"/>
      <c r="HI9" s="455"/>
      <c r="HJ9" s="455"/>
      <c r="HK9" s="455"/>
      <c r="HL9" s="455"/>
      <c r="HM9" s="455"/>
      <c r="HN9" s="455"/>
      <c r="HO9" s="455"/>
      <c r="HP9" s="455"/>
      <c r="HQ9" s="455"/>
      <c r="HR9" s="455"/>
      <c r="HS9" s="455"/>
      <c r="HT9" s="455"/>
      <c r="HU9" s="455"/>
      <c r="HV9" s="455"/>
      <c r="HW9" s="455"/>
      <c r="HX9" s="455"/>
      <c r="HY9" s="455"/>
      <c r="HZ9" s="455"/>
      <c r="IA9" s="455"/>
      <c r="IB9" s="455"/>
      <c r="IC9" s="455"/>
      <c r="ID9" s="455"/>
      <c r="IE9" s="455"/>
      <c r="IF9" s="455"/>
      <c r="IG9" s="455"/>
      <c r="IH9" s="455"/>
      <c r="II9" s="455"/>
      <c r="IJ9" s="455"/>
      <c r="IK9" s="455"/>
      <c r="IL9" s="455"/>
      <c r="IM9" s="455"/>
      <c r="IN9" s="455"/>
      <c r="IO9" s="455"/>
      <c r="IP9" s="455"/>
      <c r="IQ9" s="455"/>
      <c r="IR9" s="455"/>
      <c r="IS9" s="455"/>
      <c r="IT9" s="455"/>
      <c r="IU9" s="455"/>
    </row>
    <row r="10" spans="1:256" s="454" customFormat="1" ht="27.5">
      <c r="B10" s="457"/>
      <c r="C10" s="458"/>
      <c r="D10" s="458"/>
      <c r="E10" s="458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  <c r="AK10" s="453"/>
      <c r="AL10" s="453"/>
      <c r="AM10" s="453"/>
      <c r="AN10" s="453"/>
      <c r="AO10" s="453"/>
      <c r="AP10" s="453"/>
      <c r="AQ10" s="453"/>
      <c r="AR10" s="453"/>
      <c r="AS10" s="453"/>
      <c r="AT10" s="453"/>
      <c r="AU10" s="453"/>
      <c r="AV10" s="453"/>
      <c r="AW10" s="453"/>
      <c r="AX10" s="453"/>
      <c r="AY10" s="453"/>
      <c r="AZ10" s="453"/>
      <c r="BA10" s="453"/>
      <c r="BB10" s="453"/>
      <c r="BC10" s="453"/>
      <c r="BD10" s="453"/>
      <c r="BE10" s="453"/>
      <c r="BF10" s="453"/>
      <c r="BG10" s="453"/>
      <c r="BH10" s="453"/>
      <c r="BI10" s="453"/>
      <c r="BJ10" s="453"/>
      <c r="BK10" s="453"/>
      <c r="BL10" s="453"/>
      <c r="BM10" s="453"/>
      <c r="BN10" s="453"/>
      <c r="BO10" s="453"/>
      <c r="BP10" s="453"/>
      <c r="BQ10" s="453"/>
      <c r="BR10" s="453"/>
      <c r="BS10" s="453"/>
      <c r="BT10" s="453"/>
      <c r="BU10" s="453"/>
      <c r="BV10" s="453"/>
      <c r="BW10" s="453"/>
      <c r="BX10" s="453"/>
      <c r="BY10" s="453"/>
      <c r="BZ10" s="453"/>
      <c r="CA10" s="453"/>
      <c r="CB10" s="453"/>
      <c r="CC10" s="453"/>
      <c r="CD10" s="453"/>
      <c r="CE10" s="453"/>
      <c r="CF10" s="453"/>
      <c r="CG10" s="453"/>
      <c r="CH10" s="453"/>
      <c r="CI10" s="453"/>
      <c r="CJ10" s="453"/>
      <c r="CK10" s="453"/>
      <c r="CL10" s="453"/>
      <c r="CM10" s="453"/>
      <c r="CN10" s="453"/>
      <c r="CO10" s="453"/>
      <c r="CP10" s="453"/>
      <c r="CQ10" s="453"/>
      <c r="CR10" s="453"/>
      <c r="CS10" s="453"/>
      <c r="CT10" s="453"/>
      <c r="CU10" s="453"/>
      <c r="CV10" s="453"/>
      <c r="CW10" s="453"/>
      <c r="CX10" s="453"/>
      <c r="CY10" s="453"/>
      <c r="CZ10" s="453"/>
      <c r="DA10" s="453"/>
      <c r="DB10" s="453"/>
      <c r="DC10" s="453"/>
      <c r="DD10" s="453"/>
      <c r="DE10" s="453"/>
      <c r="DF10" s="453"/>
      <c r="DG10" s="453"/>
      <c r="DH10" s="453"/>
      <c r="DI10" s="453"/>
      <c r="DJ10" s="453"/>
      <c r="DK10" s="453"/>
      <c r="DL10" s="453"/>
      <c r="DM10" s="453"/>
      <c r="DN10" s="453"/>
      <c r="DO10" s="453"/>
      <c r="DP10" s="453"/>
      <c r="DQ10" s="453"/>
      <c r="DR10" s="453"/>
      <c r="DS10" s="453"/>
      <c r="DT10" s="453"/>
      <c r="DU10" s="453"/>
      <c r="DV10" s="453"/>
      <c r="DW10" s="453"/>
      <c r="DX10" s="453"/>
      <c r="DY10" s="453"/>
      <c r="DZ10" s="453"/>
      <c r="EA10" s="453"/>
      <c r="EB10" s="453"/>
      <c r="EC10" s="453"/>
      <c r="ED10" s="453"/>
      <c r="EE10" s="453"/>
      <c r="EF10" s="453"/>
      <c r="EG10" s="453"/>
      <c r="EH10" s="453"/>
      <c r="EI10" s="453"/>
      <c r="EJ10" s="453"/>
      <c r="EK10" s="453"/>
      <c r="EL10" s="453"/>
      <c r="EM10" s="453"/>
      <c r="EN10" s="453"/>
      <c r="EO10" s="453"/>
      <c r="EP10" s="453"/>
      <c r="EQ10" s="453"/>
      <c r="ER10" s="453"/>
      <c r="ES10" s="453"/>
      <c r="ET10" s="453"/>
      <c r="EU10" s="453"/>
      <c r="EV10" s="453"/>
      <c r="EW10" s="453"/>
      <c r="EX10" s="453"/>
      <c r="EY10" s="453"/>
      <c r="EZ10" s="453"/>
      <c r="FA10" s="453"/>
      <c r="FB10" s="453"/>
      <c r="FC10" s="453"/>
      <c r="FD10" s="453"/>
      <c r="FE10" s="453"/>
      <c r="FF10" s="453"/>
      <c r="FG10" s="453"/>
      <c r="FH10" s="453"/>
      <c r="FI10" s="453"/>
      <c r="FJ10" s="453"/>
      <c r="FK10" s="453"/>
      <c r="FL10" s="453"/>
      <c r="FM10" s="453"/>
      <c r="FN10" s="453"/>
      <c r="FO10" s="453"/>
      <c r="FP10" s="453"/>
      <c r="FQ10" s="453"/>
      <c r="FR10" s="453"/>
      <c r="FS10" s="453"/>
      <c r="FT10" s="453"/>
      <c r="FU10" s="453"/>
      <c r="FV10" s="453"/>
      <c r="FW10" s="453"/>
      <c r="FX10" s="453"/>
      <c r="FY10" s="453"/>
      <c r="FZ10" s="453"/>
      <c r="GA10" s="453"/>
      <c r="GB10" s="453"/>
      <c r="GC10" s="453"/>
      <c r="GD10" s="453"/>
      <c r="GE10" s="453"/>
      <c r="GF10" s="453"/>
      <c r="GG10" s="453"/>
      <c r="GH10" s="453"/>
      <c r="GI10" s="453"/>
      <c r="GJ10" s="453"/>
      <c r="GK10" s="453"/>
      <c r="GL10" s="453"/>
      <c r="GM10" s="453"/>
      <c r="GN10" s="453"/>
      <c r="GO10" s="453"/>
      <c r="GP10" s="453"/>
      <c r="GQ10" s="453"/>
      <c r="GR10" s="453"/>
      <c r="GS10" s="453"/>
      <c r="GT10" s="453"/>
      <c r="GU10" s="453"/>
      <c r="GV10" s="453"/>
      <c r="GW10" s="453"/>
      <c r="GX10" s="453"/>
      <c r="GY10" s="453"/>
      <c r="GZ10" s="453"/>
      <c r="HA10" s="453"/>
      <c r="HB10" s="453"/>
      <c r="HC10" s="453"/>
      <c r="HD10" s="453"/>
      <c r="HE10" s="453"/>
      <c r="HF10" s="453"/>
      <c r="HG10" s="453"/>
      <c r="HH10" s="453"/>
      <c r="HI10" s="453"/>
      <c r="HJ10" s="453"/>
      <c r="HK10" s="453"/>
      <c r="HL10" s="453"/>
      <c r="HM10" s="453"/>
      <c r="HN10" s="453"/>
      <c r="HO10" s="453"/>
      <c r="HP10" s="453"/>
      <c r="HQ10" s="453"/>
      <c r="HR10" s="453"/>
      <c r="HS10" s="453"/>
      <c r="HT10" s="453"/>
      <c r="HU10" s="453"/>
      <c r="HV10" s="453"/>
      <c r="HW10" s="453"/>
      <c r="HX10" s="453"/>
      <c r="HY10" s="453"/>
      <c r="HZ10" s="453"/>
      <c r="IA10" s="453"/>
      <c r="IB10" s="453"/>
      <c r="IC10" s="453"/>
      <c r="ID10" s="453"/>
      <c r="IE10" s="453"/>
      <c r="IF10" s="453"/>
      <c r="IG10" s="453"/>
      <c r="IH10" s="453"/>
      <c r="II10" s="453"/>
      <c r="IJ10" s="453"/>
      <c r="IK10" s="453"/>
      <c r="IL10" s="453"/>
      <c r="IM10" s="453"/>
      <c r="IN10" s="453"/>
      <c r="IO10" s="453"/>
      <c r="IP10" s="453"/>
      <c r="IQ10" s="453"/>
      <c r="IR10" s="453"/>
      <c r="IS10" s="453"/>
      <c r="IT10" s="453"/>
      <c r="IU10" s="453"/>
      <c r="IV10" s="453"/>
    </row>
    <row r="11" spans="1:256" s="454" customFormat="1" ht="27.5">
      <c r="B11" s="459"/>
      <c r="E11" s="468"/>
    </row>
    <row r="12" spans="1:256" s="460" customFormat="1" ht="27.5">
      <c r="B12" s="461"/>
      <c r="C12" s="462"/>
      <c r="D12" s="462"/>
    </row>
    <row r="13" spans="1:256" s="455" customFormat="1" ht="27.5">
      <c r="B13" s="470" t="s">
        <v>593</v>
      </c>
      <c r="C13" s="463">
        <v>0.15</v>
      </c>
      <c r="D13" s="451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</row>
    <row r="14" spans="1:256" s="462" customFormat="1" ht="27.5"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0"/>
    </row>
    <row r="15" spans="1:256" s="455" customFormat="1" ht="27.5">
      <c r="C15" s="464"/>
      <c r="F15" s="449"/>
      <c r="G15" s="449"/>
      <c r="H15" s="449"/>
      <c r="I15" s="449"/>
      <c r="J15" s="449"/>
      <c r="K15" s="449"/>
      <c r="L15" s="449"/>
      <c r="M15" s="449"/>
      <c r="N15" s="449"/>
      <c r="O15" s="449"/>
      <c r="P15" s="449"/>
    </row>
    <row r="16" spans="1:256" s="455" customFormat="1" ht="27.5">
      <c r="C16" s="464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</row>
    <row r="17" spans="2:16" s="462" customFormat="1" ht="27.5">
      <c r="B17" s="465"/>
      <c r="C17" s="466"/>
      <c r="D17" s="466"/>
    </row>
    <row r="18" spans="2:16" s="462" customFormat="1" ht="27.5">
      <c r="B18" s="115" t="s">
        <v>594</v>
      </c>
      <c r="C18" s="466"/>
      <c r="D18" s="466"/>
    </row>
    <row r="19" spans="2:16" s="462" customFormat="1" ht="27.5">
      <c r="B19" s="115" t="s">
        <v>595</v>
      </c>
      <c r="C19" s="466"/>
      <c r="D19" s="466"/>
    </row>
    <row r="20" spans="2:16" s="462" customFormat="1" ht="27.5">
      <c r="B20" s="115" t="s">
        <v>596</v>
      </c>
      <c r="C20" s="460"/>
      <c r="D20" s="460"/>
      <c r="E20" s="467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</row>
    <row r="21" spans="2:16" s="105" customFormat="1" ht="17.5">
      <c r="B21" s="114"/>
      <c r="C21" s="106"/>
      <c r="D21" s="106"/>
      <c r="E21" s="107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ht="17.5">
      <c r="B22" s="114"/>
    </row>
    <row r="23" spans="2:16" ht="17.5">
      <c r="B23" s="114"/>
    </row>
    <row r="24" spans="2:16">
      <c r="B24" s="104"/>
    </row>
    <row r="25" spans="2:16">
      <c r="B25" s="104"/>
    </row>
    <row r="26" spans="2:16" ht="17.5">
      <c r="B26" s="103"/>
    </row>
    <row r="27" spans="2:16" ht="17.5">
      <c r="B27" s="103"/>
    </row>
    <row r="28" spans="2:16" ht="17.5">
      <c r="B28" s="103"/>
    </row>
    <row r="29" spans="2:16" ht="17.5">
      <c r="B29" s="103"/>
    </row>
    <row r="30" spans="2:16" ht="17.5">
      <c r="B30" s="103"/>
    </row>
    <row r="31" spans="2:16" ht="17.5">
      <c r="B31" s="103"/>
    </row>
    <row r="32" spans="2:16" ht="17.5">
      <c r="B32" s="115"/>
    </row>
    <row r="33" spans="2:2" ht="17.5">
      <c r="B33" s="103"/>
    </row>
    <row r="34" spans="2:2" ht="17.5">
      <c r="B34" s="103"/>
    </row>
    <row r="35" spans="2:2" ht="17.5">
      <c r="B35" s="115"/>
    </row>
    <row r="36" spans="2:2" ht="17.5">
      <c r="B36" s="115"/>
    </row>
    <row r="37" spans="2:2" ht="17.5">
      <c r="B37" s="115"/>
    </row>
    <row r="38" spans="2:2" ht="17.5">
      <c r="B38" s="115"/>
    </row>
    <row r="39" spans="2:2" ht="17.5">
      <c r="B39" s="115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EBE5-AA7D-4161-9F73-A1C4D2584756}">
  <sheetPr codeName="Foglio2">
    <pageSetUpPr fitToPage="1"/>
  </sheetPr>
  <dimension ref="A1:IV39"/>
  <sheetViews>
    <sheetView showGridLines="0" zoomScale="70" zoomScaleNormal="70" workbookViewId="0">
      <selection activeCell="B35" sqref="B35"/>
    </sheetView>
  </sheetViews>
  <sheetFormatPr defaultColWidth="9.1796875" defaultRowHeight="12.5"/>
  <cols>
    <col min="1" max="1" width="4.81640625" style="108" customWidth="1"/>
    <col min="2" max="2" width="36.26953125" style="108" customWidth="1"/>
    <col min="3" max="3" width="13.26953125" style="108" customWidth="1"/>
    <col min="4" max="16384" width="9.1796875" style="108"/>
  </cols>
  <sheetData>
    <row r="1" spans="1:256" s="206" customFormat="1" ht="32.5">
      <c r="A1" s="101" t="s">
        <v>432</v>
      </c>
      <c r="C1" s="207"/>
      <c r="D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</row>
    <row r="2" spans="1:256" s="206" customFormat="1" ht="32.5">
      <c r="A2" s="124" t="s">
        <v>62</v>
      </c>
      <c r="B2" s="125"/>
      <c r="C2" s="125"/>
      <c r="D2" s="125"/>
    </row>
    <row r="3" spans="1:256" s="206" customFormat="1" ht="32.5">
      <c r="A3" s="126" t="s">
        <v>73</v>
      </c>
      <c r="C3" s="155"/>
      <c r="D3" s="127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56" s="206" customFormat="1" ht="25">
      <c r="A4" s="209"/>
      <c r="B4" s="155" t="s">
        <v>327</v>
      </c>
      <c r="C4" s="155"/>
      <c r="D4" s="127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256" s="206" customFormat="1" ht="17.5">
      <c r="B5" s="103" t="s">
        <v>520</v>
      </c>
      <c r="C5" s="334"/>
      <c r="D5" s="335"/>
      <c r="E5" s="335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</row>
    <row r="6" spans="1:256" s="206" customFormat="1" ht="17.5">
      <c r="B6" s="103"/>
      <c r="C6" s="334"/>
      <c r="D6" s="335"/>
      <c r="E6" s="335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</row>
    <row r="7" spans="1:256" s="206" customFormat="1" ht="17.5">
      <c r="B7" s="103" t="s">
        <v>325</v>
      </c>
      <c r="C7" s="103" t="s">
        <v>517</v>
      </c>
      <c r="D7" s="336"/>
      <c r="E7" s="337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207"/>
      <c r="CK7" s="207"/>
      <c r="CL7" s="207"/>
      <c r="CM7" s="207"/>
      <c r="CN7" s="207"/>
      <c r="CO7" s="207"/>
      <c r="CP7" s="207"/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7"/>
      <c r="DP7" s="207"/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207"/>
      <c r="ES7" s="207"/>
      <c r="ET7" s="207"/>
      <c r="EU7" s="207"/>
      <c r="EV7" s="207"/>
      <c r="EW7" s="207"/>
      <c r="EX7" s="207"/>
      <c r="EY7" s="207"/>
      <c r="EZ7" s="207"/>
      <c r="FA7" s="207"/>
      <c r="FB7" s="207"/>
      <c r="FC7" s="207"/>
      <c r="FD7" s="207"/>
      <c r="FE7" s="207"/>
      <c r="FF7" s="207"/>
      <c r="FG7" s="207"/>
      <c r="FH7" s="207"/>
      <c r="FI7" s="207"/>
      <c r="FJ7" s="207"/>
      <c r="FK7" s="207"/>
      <c r="FL7" s="207"/>
      <c r="FM7" s="207"/>
      <c r="FN7" s="207"/>
      <c r="FO7" s="207"/>
      <c r="FP7" s="207"/>
      <c r="FQ7" s="207"/>
      <c r="FR7" s="207"/>
      <c r="FS7" s="207"/>
      <c r="FT7" s="207"/>
      <c r="FU7" s="207"/>
      <c r="FV7" s="207"/>
      <c r="FW7" s="207"/>
      <c r="FX7" s="207"/>
      <c r="FY7" s="207"/>
      <c r="FZ7" s="207"/>
      <c r="GA7" s="207"/>
      <c r="GB7" s="207"/>
      <c r="GC7" s="207"/>
      <c r="GD7" s="207"/>
      <c r="GE7" s="207"/>
      <c r="GF7" s="207"/>
      <c r="GG7" s="207"/>
      <c r="GH7" s="207"/>
      <c r="GI7" s="207"/>
      <c r="GJ7" s="207"/>
      <c r="GK7" s="207"/>
      <c r="GL7" s="207"/>
      <c r="GM7" s="207"/>
      <c r="GN7" s="207"/>
      <c r="GO7" s="207"/>
      <c r="GP7" s="207"/>
      <c r="GQ7" s="207"/>
      <c r="GR7" s="207"/>
      <c r="GS7" s="207"/>
      <c r="GT7" s="207"/>
      <c r="GU7" s="207"/>
      <c r="GV7" s="207"/>
      <c r="GW7" s="207"/>
      <c r="GX7" s="207"/>
      <c r="GY7" s="207"/>
      <c r="GZ7" s="207"/>
      <c r="HA7" s="207"/>
      <c r="HB7" s="207"/>
      <c r="HC7" s="207"/>
      <c r="HD7" s="207"/>
      <c r="HE7" s="207"/>
      <c r="HF7" s="207"/>
      <c r="HG7" s="207"/>
      <c r="HH7" s="207"/>
      <c r="HI7" s="207"/>
      <c r="HJ7" s="207"/>
      <c r="HK7" s="207"/>
      <c r="HL7" s="207"/>
      <c r="HM7" s="207"/>
      <c r="HN7" s="207"/>
      <c r="HO7" s="207"/>
      <c r="HP7" s="207"/>
      <c r="HQ7" s="207"/>
      <c r="HR7" s="207"/>
      <c r="HS7" s="207"/>
      <c r="HT7" s="207"/>
      <c r="HU7" s="207"/>
      <c r="HV7" s="207"/>
      <c r="HW7" s="207"/>
      <c r="HX7" s="207"/>
      <c r="HY7" s="207"/>
      <c r="HZ7" s="207"/>
      <c r="IA7" s="207"/>
      <c r="IB7" s="207"/>
      <c r="IC7" s="207"/>
      <c r="ID7" s="207"/>
      <c r="IE7" s="207"/>
      <c r="IF7" s="207"/>
      <c r="IG7" s="207"/>
      <c r="IH7" s="207"/>
      <c r="II7" s="207"/>
      <c r="IJ7" s="207"/>
      <c r="IK7" s="207"/>
      <c r="IL7" s="207"/>
      <c r="IM7" s="207"/>
      <c r="IN7" s="207"/>
      <c r="IO7" s="207"/>
      <c r="IP7" s="207"/>
      <c r="IQ7" s="207"/>
      <c r="IR7" s="207"/>
      <c r="IS7" s="207"/>
      <c r="IT7" s="207"/>
      <c r="IU7" s="207"/>
    </row>
    <row r="8" spans="1:256" s="206" customFormat="1" ht="17.5">
      <c r="B8" s="103"/>
      <c r="C8" s="103"/>
      <c r="D8" s="336"/>
      <c r="E8" s="338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</row>
    <row r="9" spans="1:256" s="339" customFormat="1" ht="17.5">
      <c r="B9" s="340"/>
      <c r="C9" s="340"/>
      <c r="D9" s="341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/>
      <c r="BO9" s="342"/>
      <c r="BP9" s="342"/>
      <c r="BQ9" s="342"/>
      <c r="BR9" s="342"/>
      <c r="BS9" s="342"/>
      <c r="BT9" s="342"/>
      <c r="BU9" s="342"/>
      <c r="BV9" s="342"/>
      <c r="BW9" s="342"/>
      <c r="BX9" s="342"/>
      <c r="BY9" s="342"/>
      <c r="BZ9" s="342"/>
      <c r="CA9" s="342"/>
      <c r="CB9" s="342"/>
      <c r="CC9" s="342"/>
      <c r="CD9" s="342"/>
      <c r="CE9" s="342"/>
      <c r="CF9" s="342"/>
      <c r="CG9" s="342"/>
      <c r="CH9" s="342"/>
      <c r="CI9" s="342"/>
      <c r="CJ9" s="342"/>
      <c r="CK9" s="342"/>
      <c r="CL9" s="342"/>
      <c r="CM9" s="342"/>
      <c r="CN9" s="342"/>
      <c r="CO9" s="342"/>
      <c r="CP9" s="342"/>
      <c r="CQ9" s="342"/>
      <c r="CR9" s="342"/>
      <c r="CS9" s="342"/>
      <c r="CT9" s="342"/>
      <c r="CU9" s="342"/>
      <c r="CV9" s="342"/>
      <c r="CW9" s="342"/>
      <c r="CX9" s="342"/>
      <c r="CY9" s="342"/>
      <c r="CZ9" s="342"/>
      <c r="DA9" s="342"/>
      <c r="DB9" s="342"/>
      <c r="DC9" s="342"/>
      <c r="DD9" s="342"/>
      <c r="DE9" s="342"/>
      <c r="DF9" s="342"/>
      <c r="DG9" s="342"/>
      <c r="DH9" s="342"/>
      <c r="DI9" s="342"/>
      <c r="DJ9" s="342"/>
      <c r="DK9" s="342"/>
      <c r="DL9" s="342"/>
      <c r="DM9" s="342"/>
      <c r="DN9" s="342"/>
      <c r="DO9" s="342"/>
      <c r="DP9" s="342"/>
      <c r="DQ9" s="342"/>
      <c r="DR9" s="342"/>
      <c r="DS9" s="342"/>
      <c r="DT9" s="342"/>
      <c r="DU9" s="342"/>
      <c r="DV9" s="342"/>
      <c r="DW9" s="342"/>
      <c r="DX9" s="342"/>
      <c r="DY9" s="342"/>
      <c r="DZ9" s="342"/>
      <c r="EA9" s="342"/>
      <c r="EB9" s="342"/>
      <c r="EC9" s="342"/>
      <c r="ED9" s="342"/>
      <c r="EE9" s="342"/>
      <c r="EF9" s="342"/>
      <c r="EG9" s="342"/>
      <c r="EH9" s="342"/>
      <c r="EI9" s="342"/>
      <c r="EJ9" s="342"/>
      <c r="EK9" s="342"/>
      <c r="EL9" s="342"/>
      <c r="EM9" s="342"/>
      <c r="EN9" s="342"/>
      <c r="EO9" s="342"/>
      <c r="EP9" s="342"/>
      <c r="EQ9" s="342"/>
      <c r="ER9" s="342"/>
      <c r="ES9" s="342"/>
      <c r="ET9" s="342"/>
      <c r="EU9" s="342"/>
      <c r="EV9" s="342"/>
      <c r="EW9" s="342"/>
      <c r="EX9" s="342"/>
      <c r="EY9" s="342"/>
      <c r="EZ9" s="342"/>
      <c r="FA9" s="342"/>
      <c r="FB9" s="342"/>
      <c r="FC9" s="342"/>
      <c r="FD9" s="342"/>
      <c r="FE9" s="342"/>
      <c r="FF9" s="342"/>
      <c r="FG9" s="342"/>
      <c r="FH9" s="342"/>
      <c r="FI9" s="342"/>
      <c r="FJ9" s="342"/>
      <c r="FK9" s="342"/>
      <c r="FL9" s="342"/>
      <c r="FM9" s="342"/>
      <c r="FN9" s="342"/>
      <c r="FO9" s="342"/>
      <c r="FP9" s="342"/>
      <c r="FQ9" s="342"/>
      <c r="FR9" s="342"/>
      <c r="FS9" s="342"/>
      <c r="FT9" s="342"/>
      <c r="FU9" s="342"/>
      <c r="FV9" s="342"/>
      <c r="FW9" s="342"/>
      <c r="FX9" s="342"/>
      <c r="FY9" s="342"/>
      <c r="FZ9" s="342"/>
      <c r="GA9" s="342"/>
      <c r="GB9" s="342"/>
      <c r="GC9" s="342"/>
      <c r="GD9" s="342"/>
      <c r="GE9" s="342"/>
      <c r="GF9" s="342"/>
      <c r="GG9" s="342"/>
      <c r="GH9" s="342"/>
      <c r="GI9" s="342"/>
      <c r="GJ9" s="342"/>
      <c r="GK9" s="342"/>
      <c r="GL9" s="342"/>
      <c r="GM9" s="342"/>
      <c r="GN9" s="342"/>
      <c r="GO9" s="342"/>
      <c r="GP9" s="342"/>
      <c r="GQ9" s="342"/>
      <c r="GR9" s="342"/>
      <c r="GS9" s="342"/>
      <c r="GT9" s="342"/>
      <c r="GU9" s="342"/>
      <c r="GV9" s="342"/>
      <c r="GW9" s="342"/>
      <c r="GX9" s="342"/>
      <c r="GY9" s="342"/>
      <c r="GZ9" s="342"/>
      <c r="HA9" s="342"/>
      <c r="HB9" s="342"/>
      <c r="HC9" s="342"/>
      <c r="HD9" s="342"/>
      <c r="HE9" s="342"/>
      <c r="HF9" s="342"/>
      <c r="HG9" s="342"/>
      <c r="HH9" s="342"/>
      <c r="HI9" s="342"/>
      <c r="HJ9" s="342"/>
      <c r="HK9" s="342"/>
      <c r="HL9" s="342"/>
      <c r="HM9" s="342"/>
      <c r="HN9" s="342"/>
      <c r="HO9" s="342"/>
      <c r="HP9" s="342"/>
      <c r="HQ9" s="342"/>
      <c r="HR9" s="342"/>
      <c r="HS9" s="342"/>
      <c r="HT9" s="342"/>
      <c r="HU9" s="342"/>
      <c r="HV9" s="342"/>
      <c r="HW9" s="342"/>
      <c r="HX9" s="342"/>
      <c r="HY9" s="342"/>
      <c r="HZ9" s="342"/>
      <c r="IA9" s="342"/>
      <c r="IB9" s="342"/>
      <c r="IC9" s="342"/>
      <c r="ID9" s="342"/>
      <c r="IE9" s="342"/>
      <c r="IF9" s="342"/>
      <c r="IG9" s="342"/>
      <c r="IH9" s="342"/>
      <c r="II9" s="342"/>
      <c r="IJ9" s="342"/>
      <c r="IK9" s="342"/>
      <c r="IL9" s="342"/>
      <c r="IM9" s="342"/>
      <c r="IN9" s="342"/>
      <c r="IO9" s="342"/>
      <c r="IP9" s="342"/>
      <c r="IQ9" s="342"/>
      <c r="IR9" s="342"/>
      <c r="IS9" s="342"/>
      <c r="IT9" s="342"/>
      <c r="IU9" s="342"/>
    </row>
    <row r="10" spans="1:256" s="210" customFormat="1" ht="18">
      <c r="B10" s="343" t="s">
        <v>518</v>
      </c>
      <c r="C10" s="344"/>
      <c r="D10" s="344"/>
      <c r="E10" s="344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6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  <c r="II10" s="335"/>
      <c r="IJ10" s="335"/>
      <c r="IK10" s="335"/>
      <c r="IL10" s="335"/>
      <c r="IM10" s="335"/>
      <c r="IN10" s="335"/>
      <c r="IO10" s="335"/>
      <c r="IP10" s="335"/>
      <c r="IQ10" s="335"/>
      <c r="IR10" s="335"/>
      <c r="IS10" s="335"/>
      <c r="IT10" s="335"/>
      <c r="IU10" s="335"/>
      <c r="IV10" s="335"/>
    </row>
    <row r="11" spans="1:256" s="210" customFormat="1" ht="18">
      <c r="B11" s="347" t="s">
        <v>519</v>
      </c>
      <c r="C11" s="345"/>
      <c r="D11" s="345"/>
      <c r="E11" s="348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</row>
    <row r="12" spans="1:256" s="156" customFormat="1" ht="17.5">
      <c r="B12" s="159"/>
      <c r="C12" s="158"/>
      <c r="D12" s="158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</row>
    <row r="13" spans="1:256" s="111" customFormat="1" ht="17.5">
      <c r="B13" s="103" t="s">
        <v>326</v>
      </c>
      <c r="C13" s="127"/>
      <c r="D13" s="127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10"/>
      <c r="Q13" s="110"/>
      <c r="R13" s="110"/>
      <c r="S13" s="110"/>
      <c r="T13" s="110"/>
    </row>
    <row r="14" spans="1:256" s="105" customFormat="1" ht="13">
      <c r="B14" s="160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1:256" s="111" customFormat="1" ht="13">
      <c r="B15" s="112"/>
      <c r="C15" s="113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</row>
    <row r="16" spans="1:256" s="111" customFormat="1" ht="13">
      <c r="B16" s="112"/>
      <c r="C16" s="113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</row>
    <row r="17" spans="2:16" s="105" customFormat="1" ht="17.5">
      <c r="B17" s="114" t="s">
        <v>320</v>
      </c>
      <c r="C17" s="104"/>
      <c r="D17" s="104"/>
    </row>
    <row r="18" spans="2:16" s="105" customFormat="1" ht="17.5">
      <c r="B18" s="114"/>
      <c r="C18" s="104"/>
      <c r="D18" s="104"/>
    </row>
    <row r="19" spans="2:16" s="105" customFormat="1" ht="17.5">
      <c r="B19" s="114" t="s">
        <v>278</v>
      </c>
      <c r="C19" s="104"/>
      <c r="D19" s="104"/>
    </row>
    <row r="20" spans="2:16" s="105" customFormat="1" ht="17.5">
      <c r="B20" s="114" t="s">
        <v>279</v>
      </c>
      <c r="C20" s="106"/>
      <c r="D20" s="106"/>
      <c r="E20" s="107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s="105" customFormat="1" ht="17.5">
      <c r="B21" s="114" t="s">
        <v>280</v>
      </c>
      <c r="C21" s="106"/>
      <c r="D21" s="106"/>
      <c r="E21" s="107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ht="17.5">
      <c r="B22" s="114" t="s">
        <v>281</v>
      </c>
    </row>
    <row r="23" spans="2:16" ht="17.5">
      <c r="B23" s="114" t="s">
        <v>282</v>
      </c>
    </row>
    <row r="24" spans="2:16">
      <c r="B24" s="104"/>
    </row>
    <row r="25" spans="2:16">
      <c r="B25" s="104"/>
    </row>
    <row r="26" spans="2:16" ht="17.5">
      <c r="B26" s="103" t="s">
        <v>283</v>
      </c>
    </row>
    <row r="27" spans="2:16" ht="17.5">
      <c r="B27" s="103" t="s">
        <v>284</v>
      </c>
    </row>
    <row r="28" spans="2:16" ht="17.5">
      <c r="B28" s="103" t="s">
        <v>285</v>
      </c>
    </row>
    <row r="29" spans="2:16" ht="17.5">
      <c r="B29" s="103" t="s">
        <v>286</v>
      </c>
    </row>
    <row r="30" spans="2:16" ht="17.5">
      <c r="B30" s="103" t="s">
        <v>287</v>
      </c>
    </row>
    <row r="31" spans="2:16" ht="17.5">
      <c r="B31" s="103" t="s">
        <v>288</v>
      </c>
    </row>
    <row r="32" spans="2:16" ht="17.5">
      <c r="B32" s="115"/>
    </row>
    <row r="33" spans="2:2" ht="17.5">
      <c r="B33" s="103" t="s">
        <v>289</v>
      </c>
    </row>
    <row r="34" spans="2:2" ht="17.5">
      <c r="B34" s="103"/>
    </row>
    <row r="35" spans="2:2" ht="17.5">
      <c r="B35" s="115" t="s">
        <v>290</v>
      </c>
    </row>
    <row r="36" spans="2:2" ht="17.5">
      <c r="B36" s="115" t="s">
        <v>291</v>
      </c>
    </row>
    <row r="37" spans="2:2" ht="17.5">
      <c r="B37" s="115"/>
    </row>
    <row r="38" spans="2:2" ht="17.5">
      <c r="B38" s="115"/>
    </row>
    <row r="39" spans="2:2" ht="17.5">
      <c r="B39" s="115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>
    <pageSetUpPr fitToPage="1"/>
  </sheetPr>
  <dimension ref="A1:AS272"/>
  <sheetViews>
    <sheetView showGridLines="0" tabSelected="1" zoomScale="60" zoomScaleNormal="60" workbookViewId="0">
      <pane ySplit="7" topLeftCell="A239" activePane="bottomLeft" state="frozen"/>
      <selection activeCell="C1" sqref="C1"/>
      <selection pane="bottomLeft" activeCell="A262" sqref="A262:XFD291"/>
    </sheetView>
  </sheetViews>
  <sheetFormatPr defaultColWidth="9.1796875" defaultRowHeight="17.5" outlineLevelRow="1" outlineLevelCol="1"/>
  <cols>
    <col min="1" max="1" width="9.7265625" style="27" customWidth="1"/>
    <col min="2" max="2" width="20.81640625" style="27" customWidth="1"/>
    <col min="3" max="3" width="50.7265625" style="28" bestFit="1" customWidth="1"/>
    <col min="4" max="4" width="24.7265625" style="29" customWidth="1" outlineLevel="1"/>
    <col min="5" max="5" width="36.1796875" style="4" customWidth="1"/>
    <col min="6" max="6" width="39.81640625" style="33" customWidth="1"/>
    <col min="7" max="12" width="4.26953125" style="16" hidden="1" customWidth="1" outlineLevel="1"/>
    <col min="13" max="13" width="5.26953125" style="16" hidden="1" customWidth="1" outlineLevel="1"/>
    <col min="14" max="17" width="13.81640625" style="16" hidden="1" customWidth="1" outlineLevel="1"/>
    <col min="18" max="18" width="12.81640625" style="16" hidden="1" customWidth="1" outlineLevel="1"/>
    <col min="19" max="19" width="16" style="30" customWidth="1" collapsed="1"/>
    <col min="20" max="20" width="35" style="30" customWidth="1"/>
    <col min="21" max="22" width="12.26953125" style="31" customWidth="1"/>
    <col min="23" max="23" width="12" style="31" customWidth="1"/>
    <col min="24" max="25" width="10.1796875" style="31" customWidth="1"/>
    <col min="26" max="26" width="11" style="4" customWidth="1"/>
    <col min="27" max="35" width="3.54296875" style="58" customWidth="1"/>
    <col min="36" max="36" width="5.453125" style="4" customWidth="1"/>
    <col min="37" max="16384" width="9.1796875" style="4"/>
  </cols>
  <sheetData>
    <row r="1" spans="1:36" s="5" customFormat="1" ht="32.5">
      <c r="A1" s="54" t="s">
        <v>433</v>
      </c>
      <c r="B1" s="3"/>
      <c r="C1" s="14"/>
      <c r="D1" s="7"/>
      <c r="F1" s="17"/>
      <c r="G1" s="15"/>
      <c r="H1" s="15"/>
      <c r="I1" s="15"/>
      <c r="J1" s="15"/>
      <c r="K1" s="15"/>
      <c r="L1" s="15"/>
      <c r="M1" s="15"/>
      <c r="N1" s="75"/>
      <c r="O1" s="75"/>
      <c r="P1" s="75"/>
      <c r="Q1" s="75"/>
      <c r="R1" s="75"/>
      <c r="S1" s="20"/>
      <c r="T1" s="20"/>
      <c r="U1" s="8"/>
      <c r="V1" s="8"/>
      <c r="W1" s="8"/>
      <c r="X1" s="8"/>
      <c r="Y1" s="8"/>
      <c r="AA1" s="10"/>
      <c r="AB1" s="10"/>
      <c r="AC1" s="10"/>
      <c r="AD1" s="10"/>
      <c r="AE1" s="10"/>
      <c r="AF1" s="10"/>
      <c r="AG1" s="10"/>
      <c r="AH1" s="10"/>
      <c r="AI1" s="10"/>
    </row>
    <row r="2" spans="1:36" s="5" customFormat="1" ht="30">
      <c r="A2" s="6" t="s">
        <v>154</v>
      </c>
      <c r="B2" s="3"/>
      <c r="C2" s="14"/>
      <c r="D2" s="84"/>
      <c r="E2" s="70"/>
      <c r="F2" s="17"/>
      <c r="G2" s="15"/>
      <c r="H2" s="15"/>
      <c r="I2" s="15"/>
      <c r="J2" s="15"/>
      <c r="K2" s="15"/>
      <c r="L2" s="15"/>
      <c r="M2" s="15"/>
      <c r="N2" s="75"/>
      <c r="O2" s="75"/>
      <c r="P2" s="75"/>
      <c r="Q2" s="75"/>
      <c r="R2" s="75"/>
      <c r="S2" s="20"/>
      <c r="T2" s="20"/>
      <c r="U2" s="8"/>
      <c r="V2" s="8"/>
      <c r="W2" s="8"/>
      <c r="X2" s="8"/>
      <c r="Y2" s="8"/>
      <c r="AA2" s="10"/>
      <c r="AB2" s="10"/>
      <c r="AC2" s="10"/>
      <c r="AD2" s="10"/>
      <c r="AE2" s="10"/>
      <c r="AF2" s="10"/>
      <c r="AG2" s="10"/>
      <c r="AH2" s="10"/>
      <c r="AI2" s="10"/>
    </row>
    <row r="3" spans="1:36" s="5" customFormat="1" ht="18.75" customHeight="1">
      <c r="A3" s="3"/>
      <c r="B3" s="3"/>
      <c r="C3" s="69"/>
      <c r="D3" s="84"/>
      <c r="E3" s="70"/>
      <c r="F3" s="18"/>
      <c r="G3" s="15"/>
      <c r="H3" s="15"/>
      <c r="I3" s="15"/>
      <c r="J3" s="15"/>
      <c r="K3" s="15"/>
      <c r="L3" s="15"/>
      <c r="M3" s="15"/>
      <c r="N3" s="75"/>
      <c r="O3" s="75"/>
      <c r="P3" s="75"/>
      <c r="Q3" s="75"/>
      <c r="R3" s="75"/>
      <c r="S3" s="20"/>
      <c r="T3" s="20"/>
      <c r="U3" s="8"/>
      <c r="V3" s="8"/>
      <c r="W3" s="8"/>
      <c r="X3" s="8"/>
      <c r="Y3" s="8"/>
      <c r="AA3" s="10"/>
      <c r="AB3" s="10"/>
      <c r="AC3" s="10"/>
      <c r="AD3" s="10"/>
      <c r="AE3" s="10"/>
      <c r="AF3" s="10"/>
      <c r="AG3" s="10"/>
      <c r="AH3" s="10"/>
      <c r="AI3" s="10"/>
    </row>
    <row r="4" spans="1:36" s="12" customFormat="1" ht="35.25" customHeight="1">
      <c r="F4" s="1"/>
      <c r="G4" s="508" t="s">
        <v>1</v>
      </c>
      <c r="H4" s="509"/>
      <c r="I4" s="509"/>
      <c r="J4" s="509"/>
      <c r="K4" s="509"/>
      <c r="L4" s="509"/>
      <c r="M4" s="510"/>
      <c r="N4" s="86"/>
      <c r="O4" s="86"/>
      <c r="P4" s="86"/>
      <c r="Q4" s="86"/>
      <c r="R4" s="86"/>
      <c r="S4" s="9"/>
      <c r="T4" s="21"/>
      <c r="U4" s="19"/>
      <c r="V4" s="19"/>
      <c r="W4" s="19"/>
      <c r="X4" s="19"/>
      <c r="Y4" s="19"/>
      <c r="Z4" s="26"/>
      <c r="AA4" s="501" t="s">
        <v>70</v>
      </c>
      <c r="AB4" s="502"/>
      <c r="AC4" s="502"/>
      <c r="AD4" s="502"/>
      <c r="AE4" s="502"/>
      <c r="AF4" s="502"/>
      <c r="AG4" s="502"/>
      <c r="AH4" s="502"/>
      <c r="AI4" s="503"/>
    </row>
    <row r="5" spans="1:36" s="13" customFormat="1" ht="109">
      <c r="A5" s="22" t="s">
        <v>62</v>
      </c>
      <c r="B5" s="22" t="s">
        <v>61</v>
      </c>
      <c r="C5" s="22" t="s">
        <v>71</v>
      </c>
      <c r="D5" s="22"/>
      <c r="E5" s="22" t="s">
        <v>38</v>
      </c>
      <c r="F5" s="23" t="s">
        <v>0</v>
      </c>
      <c r="G5" s="57" t="s">
        <v>63</v>
      </c>
      <c r="H5" s="57" t="s">
        <v>64</v>
      </c>
      <c r="I5" s="57" t="s">
        <v>65</v>
      </c>
      <c r="J5" s="57" t="s">
        <v>66</v>
      </c>
      <c r="K5" s="57" t="s">
        <v>67</v>
      </c>
      <c r="L5" s="57" t="s">
        <v>68</v>
      </c>
      <c r="M5" s="57" t="s">
        <v>69</v>
      </c>
      <c r="N5" s="513" t="s">
        <v>259</v>
      </c>
      <c r="O5" s="513"/>
      <c r="P5" s="513"/>
      <c r="Q5" s="513"/>
      <c r="R5" s="513"/>
      <c r="S5" s="504" t="s">
        <v>72</v>
      </c>
      <c r="T5" s="505"/>
      <c r="U5" s="64"/>
      <c r="V5" s="64"/>
      <c r="W5" s="64"/>
      <c r="X5" s="65"/>
      <c r="Y5" s="64"/>
      <c r="Z5" s="109"/>
      <c r="AA5" s="24" t="s">
        <v>43</v>
      </c>
      <c r="AB5" s="25" t="s">
        <v>44</v>
      </c>
      <c r="AC5" s="24" t="s">
        <v>45</v>
      </c>
      <c r="AD5" s="25" t="s">
        <v>46</v>
      </c>
      <c r="AE5" s="24" t="s">
        <v>47</v>
      </c>
      <c r="AF5" s="25" t="s">
        <v>48</v>
      </c>
      <c r="AG5" s="24" t="s">
        <v>49</v>
      </c>
      <c r="AH5" s="25" t="s">
        <v>50</v>
      </c>
      <c r="AI5" s="24" t="s">
        <v>51</v>
      </c>
      <c r="AJ5" s="11"/>
    </row>
    <row r="6" spans="1:36" s="43" customFormat="1" ht="20">
      <c r="A6" s="34" t="s">
        <v>73</v>
      </c>
      <c r="B6" s="35"/>
      <c r="C6" s="36"/>
      <c r="D6" s="59" t="s">
        <v>35</v>
      </c>
      <c r="E6" s="38"/>
      <c r="F6" s="39"/>
      <c r="G6" s="40"/>
      <c r="H6" s="40"/>
      <c r="I6" s="40"/>
      <c r="J6" s="40"/>
      <c r="K6" s="40"/>
      <c r="L6" s="40"/>
      <c r="M6" s="40"/>
      <c r="N6" s="511" t="s">
        <v>434</v>
      </c>
      <c r="O6" s="512"/>
      <c r="P6" s="512"/>
      <c r="Q6" s="512"/>
      <c r="R6" s="512"/>
      <c r="S6" s="506" t="s">
        <v>316</v>
      </c>
      <c r="T6" s="507"/>
      <c r="U6" s="67"/>
      <c r="V6" s="67"/>
      <c r="W6" s="41"/>
      <c r="X6" s="41"/>
      <c r="Y6" s="41"/>
      <c r="Z6" s="42"/>
      <c r="AA6" s="55"/>
      <c r="AB6" s="55"/>
      <c r="AC6" s="55"/>
      <c r="AD6" s="55"/>
      <c r="AE6" s="55"/>
      <c r="AF6" s="55"/>
      <c r="AG6" s="55"/>
      <c r="AH6" s="55"/>
      <c r="AI6" s="55"/>
    </row>
    <row r="7" spans="1:36" s="43" customFormat="1" ht="20">
      <c r="A7" s="34"/>
      <c r="B7" s="35"/>
      <c r="C7" s="36"/>
      <c r="D7" s="37"/>
      <c r="E7" s="38"/>
      <c r="F7" s="39"/>
      <c r="G7" s="40"/>
      <c r="H7" s="40"/>
      <c r="I7" s="40"/>
      <c r="J7" s="40"/>
      <c r="K7" s="40"/>
      <c r="L7" s="40"/>
      <c r="M7" s="40"/>
      <c r="N7" s="87" t="s">
        <v>254</v>
      </c>
      <c r="O7" s="87" t="s">
        <v>255</v>
      </c>
      <c r="P7" s="87" t="s">
        <v>256</v>
      </c>
      <c r="Q7" s="87" t="s">
        <v>257</v>
      </c>
      <c r="R7" s="87" t="s">
        <v>258</v>
      </c>
      <c r="S7" s="514" t="s">
        <v>434</v>
      </c>
      <c r="T7" s="515"/>
      <c r="U7" s="68"/>
      <c r="V7" s="68"/>
      <c r="W7" s="41"/>
      <c r="X7" s="41"/>
      <c r="Y7" s="41"/>
      <c r="Z7" s="42"/>
      <c r="AA7" s="55"/>
      <c r="AB7" s="55"/>
      <c r="AC7" s="55"/>
      <c r="AD7" s="55"/>
      <c r="AE7" s="55"/>
      <c r="AF7" s="55"/>
      <c r="AG7" s="55"/>
      <c r="AH7" s="55"/>
      <c r="AI7" s="55"/>
    </row>
    <row r="8" spans="1:36" s="43" customFormat="1" ht="50.25" customHeight="1">
      <c r="A8" s="47" t="s">
        <v>260</v>
      </c>
      <c r="B8" s="61"/>
      <c r="C8" s="90"/>
      <c r="D8" s="91"/>
      <c r="E8" s="60"/>
      <c r="F8" s="92"/>
      <c r="G8" s="93"/>
      <c r="H8" s="93"/>
      <c r="I8" s="93"/>
      <c r="J8" s="93"/>
      <c r="K8" s="93"/>
      <c r="L8" s="93"/>
      <c r="M8" s="93"/>
      <c r="N8" s="139">
        <v>58496280</v>
      </c>
      <c r="O8" s="139">
        <v>24226623</v>
      </c>
      <c r="P8" s="139">
        <v>38613751</v>
      </c>
      <c r="Q8" s="139">
        <v>24462233</v>
      </c>
      <c r="R8" s="139">
        <v>12467757</v>
      </c>
      <c r="S8" s="94"/>
      <c r="T8" s="94"/>
      <c r="U8" s="95"/>
      <c r="V8" s="95"/>
      <c r="W8" s="96"/>
      <c r="X8" s="96"/>
      <c r="Y8" s="96"/>
      <c r="Z8" s="63"/>
      <c r="AA8" s="97"/>
      <c r="AB8" s="97"/>
      <c r="AC8" s="97"/>
      <c r="AD8" s="97"/>
      <c r="AE8" s="97"/>
      <c r="AF8" s="97"/>
      <c r="AG8" s="97"/>
      <c r="AH8" s="97"/>
      <c r="AI8" s="97"/>
    </row>
    <row r="9" spans="1:36" s="43" customFormat="1" ht="20">
      <c r="A9" s="89"/>
      <c r="B9" s="61"/>
      <c r="C9" s="90"/>
      <c r="D9" s="91"/>
      <c r="E9" s="60"/>
      <c r="F9" s="92"/>
      <c r="G9" s="93"/>
      <c r="H9" s="93"/>
      <c r="I9" s="93"/>
      <c r="J9" s="93"/>
      <c r="K9" s="93"/>
      <c r="L9" s="93"/>
      <c r="M9" s="93"/>
      <c r="N9" s="88"/>
      <c r="O9" s="88"/>
      <c r="P9" s="88"/>
      <c r="Q9" s="88"/>
      <c r="R9" s="88"/>
      <c r="S9" s="94"/>
      <c r="T9" s="94"/>
      <c r="U9" s="95"/>
      <c r="V9" s="95"/>
      <c r="W9" s="96"/>
      <c r="X9" s="96"/>
      <c r="Y9" s="96"/>
      <c r="Z9" s="63"/>
      <c r="AA9" s="97"/>
      <c r="AB9" s="97"/>
      <c r="AC9" s="97"/>
      <c r="AD9" s="97"/>
      <c r="AE9" s="97"/>
      <c r="AF9" s="97"/>
      <c r="AG9" s="97"/>
      <c r="AH9" s="97"/>
      <c r="AI9" s="97"/>
    </row>
    <row r="10" spans="1:36" s="249" customFormat="1" outlineLevel="1">
      <c r="A10" s="240" t="s">
        <v>73</v>
      </c>
      <c r="B10" s="241" t="s">
        <v>3</v>
      </c>
      <c r="C10" s="242" t="s">
        <v>382</v>
      </c>
      <c r="D10" s="259"/>
      <c r="E10" s="243" t="s">
        <v>218</v>
      </c>
      <c r="F10" s="244" t="s">
        <v>158</v>
      </c>
      <c r="G10" s="245" t="s">
        <v>2</v>
      </c>
      <c r="H10" s="245" t="s">
        <v>2</v>
      </c>
      <c r="I10" s="245" t="s">
        <v>2</v>
      </c>
      <c r="J10" s="245" t="s">
        <v>2</v>
      </c>
      <c r="K10" s="245" t="s">
        <v>2</v>
      </c>
      <c r="L10" s="245" t="s">
        <v>2</v>
      </c>
      <c r="M10" s="245" t="s">
        <v>2</v>
      </c>
      <c r="N10" s="139">
        <v>1050000</v>
      </c>
      <c r="O10" s="139">
        <v>664340.12049210689</v>
      </c>
      <c r="P10" s="139">
        <v>320380.4859978293</v>
      </c>
      <c r="Q10" s="139">
        <v>130818.09851237091</v>
      </c>
      <c r="R10" s="139">
        <v>33671.824734026995</v>
      </c>
      <c r="S10" s="490">
        <v>5900</v>
      </c>
      <c r="T10" s="490"/>
      <c r="U10" s="253"/>
      <c r="V10" s="253"/>
      <c r="W10" s="253"/>
      <c r="X10" s="253"/>
      <c r="Y10" s="253"/>
      <c r="Z10" s="2"/>
      <c r="AA10" s="248" t="s">
        <v>6</v>
      </c>
      <c r="AB10" s="11" t="s">
        <v>6</v>
      </c>
      <c r="AC10" s="248" t="s">
        <v>6</v>
      </c>
      <c r="AD10" s="11" t="s">
        <v>52</v>
      </c>
      <c r="AE10" s="248" t="s">
        <v>6</v>
      </c>
      <c r="AF10" s="11" t="s">
        <v>6</v>
      </c>
      <c r="AG10" s="248" t="s">
        <v>6</v>
      </c>
      <c r="AH10" s="11" t="s">
        <v>6</v>
      </c>
      <c r="AI10" s="248" t="s">
        <v>6</v>
      </c>
    </row>
    <row r="11" spans="1:36" s="249" customFormat="1" outlineLevel="1">
      <c r="A11" s="240" t="s">
        <v>73</v>
      </c>
      <c r="B11" s="241" t="s">
        <v>3</v>
      </c>
      <c r="C11" s="242" t="s">
        <v>383</v>
      </c>
      <c r="D11" s="259"/>
      <c r="E11" s="243" t="s">
        <v>443</v>
      </c>
      <c r="F11" s="244" t="s">
        <v>442</v>
      </c>
      <c r="G11" s="245" t="s">
        <v>2</v>
      </c>
      <c r="H11" s="245" t="s">
        <v>2</v>
      </c>
      <c r="I11" s="245" t="s">
        <v>2</v>
      </c>
      <c r="J11" s="245" t="s">
        <v>2</v>
      </c>
      <c r="K11" s="245" t="s">
        <v>2</v>
      </c>
      <c r="L11" s="245" t="s">
        <v>2</v>
      </c>
      <c r="M11" s="245" t="s">
        <v>2</v>
      </c>
      <c r="N11" s="139">
        <v>1150000</v>
      </c>
      <c r="O11" s="139">
        <v>745773.43469290191</v>
      </c>
      <c r="P11" s="139">
        <v>300721.53076678806</v>
      </c>
      <c r="Q11" s="139">
        <v>123103.24272913272</v>
      </c>
      <c r="R11" s="139">
        <v>29617.705356240607</v>
      </c>
      <c r="S11" s="490">
        <v>5800</v>
      </c>
      <c r="T11" s="490"/>
      <c r="U11" s="253"/>
      <c r="V11" s="253"/>
      <c r="W11" s="253"/>
      <c r="X11" s="253"/>
      <c r="Y11" s="253"/>
      <c r="Z11" s="2"/>
      <c r="AA11" s="248" t="s">
        <v>6</v>
      </c>
      <c r="AB11" s="11" t="s">
        <v>52</v>
      </c>
      <c r="AC11" s="248" t="s">
        <v>6</v>
      </c>
      <c r="AD11" s="11" t="s">
        <v>52</v>
      </c>
      <c r="AE11" s="248" t="s">
        <v>52</v>
      </c>
      <c r="AF11" s="11" t="s">
        <v>6</v>
      </c>
      <c r="AG11" s="248" t="s">
        <v>52</v>
      </c>
      <c r="AH11" s="11" t="s">
        <v>6</v>
      </c>
      <c r="AI11" s="248" t="s">
        <v>52</v>
      </c>
    </row>
    <row r="12" spans="1:36" s="249" customFormat="1" outlineLevel="1">
      <c r="A12" s="240" t="s">
        <v>73</v>
      </c>
      <c r="B12" s="241" t="s">
        <v>3</v>
      </c>
      <c r="C12" s="242" t="s">
        <v>234</v>
      </c>
      <c r="D12" s="259"/>
      <c r="E12" s="243" t="s">
        <v>339</v>
      </c>
      <c r="F12" s="244" t="s">
        <v>292</v>
      </c>
      <c r="G12" s="245" t="s">
        <v>2</v>
      </c>
      <c r="H12" s="245"/>
      <c r="I12" s="245"/>
      <c r="J12" s="245"/>
      <c r="K12" s="245"/>
      <c r="L12" s="245"/>
      <c r="M12" s="258"/>
      <c r="N12" s="139">
        <v>1800000</v>
      </c>
      <c r="O12" s="139">
        <v>1080026.764410608</v>
      </c>
      <c r="P12" s="139">
        <v>589222.35052927106</v>
      </c>
      <c r="Q12" s="139">
        <v>243368.40055903603</v>
      </c>
      <c r="R12" s="139">
        <v>56843.56458732584</v>
      </c>
      <c r="S12" s="490">
        <v>10900</v>
      </c>
      <c r="T12" s="490"/>
      <c r="U12" s="253"/>
      <c r="V12" s="253"/>
      <c r="W12" s="253"/>
      <c r="X12" s="253"/>
      <c r="Y12" s="253"/>
      <c r="Z12" s="2"/>
      <c r="AA12" s="248"/>
      <c r="AB12" s="11"/>
      <c r="AC12" s="248"/>
      <c r="AD12" s="11" t="s">
        <v>52</v>
      </c>
      <c r="AE12" s="248"/>
      <c r="AF12" s="11" t="s">
        <v>52</v>
      </c>
      <c r="AG12" s="248"/>
      <c r="AH12" s="11"/>
      <c r="AI12" s="248"/>
    </row>
    <row r="13" spans="1:36" s="249" customFormat="1" outlineLevel="1">
      <c r="A13" s="240" t="s">
        <v>73</v>
      </c>
      <c r="B13" s="241" t="s">
        <v>3</v>
      </c>
      <c r="C13" s="242" t="s">
        <v>340</v>
      </c>
      <c r="D13" s="259"/>
      <c r="E13" s="243" t="s">
        <v>444</v>
      </c>
      <c r="F13" s="244" t="s">
        <v>292</v>
      </c>
      <c r="H13" s="245"/>
      <c r="I13" s="245"/>
      <c r="J13" s="245"/>
      <c r="K13" s="245"/>
      <c r="L13" s="245"/>
      <c r="M13" s="245" t="s">
        <v>2</v>
      </c>
      <c r="N13" s="139">
        <v>1400000</v>
      </c>
      <c r="O13" s="139">
        <v>880905.22348142124</v>
      </c>
      <c r="P13" s="139">
        <v>414011.26780277852</v>
      </c>
      <c r="Q13" s="139">
        <v>191634.63124690688</v>
      </c>
      <c r="R13" s="139">
        <v>51222.011707716993</v>
      </c>
      <c r="S13" s="490">
        <v>8200</v>
      </c>
      <c r="T13" s="490"/>
      <c r="U13" s="253"/>
      <c r="V13" s="253"/>
      <c r="W13" s="253"/>
      <c r="X13" s="253"/>
      <c r="Y13" s="253"/>
      <c r="Z13" s="2"/>
      <c r="AA13" s="248"/>
      <c r="AB13" s="11"/>
      <c r="AC13" s="248"/>
      <c r="AD13" s="11" t="s">
        <v>52</v>
      </c>
      <c r="AE13" s="248"/>
      <c r="AF13" s="11"/>
      <c r="AG13" s="248"/>
      <c r="AH13" s="11"/>
      <c r="AI13" s="248"/>
    </row>
    <row r="14" spans="1:36" s="249" customFormat="1" outlineLevel="1">
      <c r="A14" s="240" t="s">
        <v>73</v>
      </c>
      <c r="B14" s="241" t="s">
        <v>3</v>
      </c>
      <c r="C14" s="242" t="s">
        <v>227</v>
      </c>
      <c r="D14" s="250"/>
      <c r="E14" s="243" t="s">
        <v>294</v>
      </c>
      <c r="F14" s="251" t="s">
        <v>332</v>
      </c>
      <c r="G14" s="245"/>
      <c r="H14" s="245" t="s">
        <v>2</v>
      </c>
      <c r="I14" s="245" t="s">
        <v>2</v>
      </c>
      <c r="J14" s="245" t="s">
        <v>2</v>
      </c>
      <c r="K14" s="245" t="s">
        <v>2</v>
      </c>
      <c r="L14" s="245" t="s">
        <v>2</v>
      </c>
      <c r="M14" s="252"/>
      <c r="N14" s="139">
        <v>1550000</v>
      </c>
      <c r="O14" s="139">
        <v>893940.46514957654</v>
      </c>
      <c r="P14" s="139">
        <v>550250</v>
      </c>
      <c r="Q14" s="139">
        <v>232500</v>
      </c>
      <c r="R14" s="139">
        <v>85250</v>
      </c>
      <c r="S14" s="490">
        <v>8800</v>
      </c>
      <c r="T14" s="490"/>
      <c r="U14" s="253"/>
      <c r="V14" s="253"/>
      <c r="W14" s="253"/>
      <c r="X14" s="253"/>
      <c r="Y14" s="253"/>
      <c r="Z14" s="254"/>
      <c r="AA14" s="248"/>
      <c r="AB14" s="11" t="s">
        <v>52</v>
      </c>
      <c r="AC14" s="248"/>
      <c r="AD14" s="11"/>
      <c r="AE14" s="248"/>
      <c r="AF14" s="11"/>
      <c r="AG14" s="248"/>
      <c r="AH14" s="11"/>
      <c r="AI14" s="248" t="s">
        <v>52</v>
      </c>
    </row>
    <row r="15" spans="1:36" s="249" customFormat="1" outlineLevel="1">
      <c r="A15" s="240" t="s">
        <v>73</v>
      </c>
      <c r="B15" s="241" t="s">
        <v>3</v>
      </c>
      <c r="C15" s="242" t="s">
        <v>7</v>
      </c>
      <c r="D15" s="243"/>
      <c r="E15" s="243" t="s">
        <v>415</v>
      </c>
      <c r="F15" s="251">
        <v>0.53819444444444442</v>
      </c>
      <c r="G15" s="245" t="s">
        <v>2</v>
      </c>
      <c r="H15" s="245"/>
      <c r="I15" s="245"/>
      <c r="J15" s="245"/>
      <c r="K15" s="245"/>
      <c r="L15" s="245"/>
      <c r="M15" s="245"/>
      <c r="N15" s="139">
        <v>3200000</v>
      </c>
      <c r="O15" s="139">
        <v>1734498.9912575656</v>
      </c>
      <c r="P15" s="139">
        <v>1169603.2279757902</v>
      </c>
      <c r="Q15" s="139">
        <v>512172.15870880982</v>
      </c>
      <c r="R15" s="139">
        <v>172158.70880968394</v>
      </c>
      <c r="S15" s="490">
        <v>17300</v>
      </c>
      <c r="T15" s="490"/>
      <c r="U15" s="246"/>
      <c r="V15" s="246"/>
      <c r="W15" s="246"/>
      <c r="X15" s="246"/>
      <c r="Y15" s="246"/>
      <c r="Z15" s="247"/>
      <c r="AA15" s="248" t="s">
        <v>6</v>
      </c>
      <c r="AB15" s="11" t="s">
        <v>6</v>
      </c>
      <c r="AC15" s="248" t="s">
        <v>6</v>
      </c>
      <c r="AD15" s="11" t="s">
        <v>6</v>
      </c>
      <c r="AE15" s="248" t="s">
        <v>6</v>
      </c>
      <c r="AF15" s="11" t="s">
        <v>52</v>
      </c>
      <c r="AG15" s="248" t="s">
        <v>52</v>
      </c>
      <c r="AH15" s="11"/>
      <c r="AI15" s="248" t="s">
        <v>52</v>
      </c>
    </row>
    <row r="16" spans="1:36" s="249" customFormat="1" outlineLevel="1">
      <c r="A16" s="240" t="s">
        <v>73</v>
      </c>
      <c r="B16" s="241" t="s">
        <v>3</v>
      </c>
      <c r="C16" s="242" t="s">
        <v>232</v>
      </c>
      <c r="D16" s="243"/>
      <c r="E16" s="243" t="s">
        <v>233</v>
      </c>
      <c r="F16" s="251">
        <v>0.53819444444444442</v>
      </c>
      <c r="H16" s="245"/>
      <c r="I16" s="245"/>
      <c r="J16" s="245"/>
      <c r="K16" s="245"/>
      <c r="L16" s="245"/>
      <c r="M16" s="245" t="s">
        <v>2</v>
      </c>
      <c r="N16" s="139">
        <v>2100000</v>
      </c>
      <c r="O16" s="139">
        <v>1168238.6910490855</v>
      </c>
      <c r="P16" s="139">
        <v>760972.08854667947</v>
      </c>
      <c r="Q16" s="139">
        <v>366843.11838306062</v>
      </c>
      <c r="R16" s="139">
        <v>113185.75553416746</v>
      </c>
      <c r="S16" s="490">
        <v>11800</v>
      </c>
      <c r="T16" s="490"/>
      <c r="U16" s="246"/>
      <c r="V16" s="246"/>
      <c r="W16" s="246"/>
      <c r="X16" s="246"/>
      <c r="Y16" s="246"/>
      <c r="Z16" s="247"/>
      <c r="AA16" s="248" t="s">
        <v>6</v>
      </c>
      <c r="AB16" s="11" t="s">
        <v>6</v>
      </c>
      <c r="AC16" s="248" t="s">
        <v>6</v>
      </c>
      <c r="AD16" s="11" t="s">
        <v>6</v>
      </c>
      <c r="AE16" s="248" t="s">
        <v>6</v>
      </c>
      <c r="AF16" s="11" t="s">
        <v>52</v>
      </c>
      <c r="AG16" s="248" t="s">
        <v>52</v>
      </c>
      <c r="AH16" s="11"/>
      <c r="AI16" s="248" t="s">
        <v>52</v>
      </c>
    </row>
    <row r="17" spans="1:35" s="249" customFormat="1" outlineLevel="1">
      <c r="A17" s="240" t="s">
        <v>73</v>
      </c>
      <c r="B17" s="241" t="s">
        <v>3</v>
      </c>
      <c r="C17" s="242" t="s">
        <v>8</v>
      </c>
      <c r="D17" s="243"/>
      <c r="E17" s="243" t="s">
        <v>415</v>
      </c>
      <c r="F17" s="251">
        <v>0.51388888888888895</v>
      </c>
      <c r="G17" s="245" t="s">
        <v>2</v>
      </c>
      <c r="H17" s="245"/>
      <c r="I17" s="245"/>
      <c r="J17" s="245"/>
      <c r="K17" s="245"/>
      <c r="L17" s="245"/>
      <c r="M17" s="245"/>
      <c r="N17" s="139">
        <v>2200000</v>
      </c>
      <c r="O17" s="139">
        <v>1253655.6349704459</v>
      </c>
      <c r="P17" s="139">
        <v>714717.15080606635</v>
      </c>
      <c r="Q17" s="139">
        <v>322271.87994716776</v>
      </c>
      <c r="R17" s="139">
        <v>97712.28911599674</v>
      </c>
      <c r="S17" s="490">
        <v>11300</v>
      </c>
      <c r="T17" s="490"/>
      <c r="U17" s="246"/>
      <c r="V17" s="246"/>
      <c r="W17" s="246"/>
      <c r="X17" s="246"/>
      <c r="Y17" s="246"/>
      <c r="Z17" s="247"/>
      <c r="AA17" s="248" t="s">
        <v>6</v>
      </c>
      <c r="AB17" s="11" t="s">
        <v>6</v>
      </c>
      <c r="AC17" s="248" t="s">
        <v>6</v>
      </c>
      <c r="AD17" s="11" t="s">
        <v>6</v>
      </c>
      <c r="AE17" s="248" t="s">
        <v>6</v>
      </c>
      <c r="AF17" s="11" t="s">
        <v>52</v>
      </c>
      <c r="AG17" s="248" t="s">
        <v>52</v>
      </c>
      <c r="AH17" s="11"/>
      <c r="AI17" s="248" t="s">
        <v>52</v>
      </c>
    </row>
    <row r="18" spans="1:35" s="249" customFormat="1" outlineLevel="1">
      <c r="A18" s="240" t="s">
        <v>73</v>
      </c>
      <c r="B18" s="241" t="s">
        <v>3</v>
      </c>
      <c r="C18" s="242" t="s">
        <v>9</v>
      </c>
      <c r="D18" s="250"/>
      <c r="E18" s="243" t="s">
        <v>231</v>
      </c>
      <c r="F18" s="251">
        <v>0.57986111111111105</v>
      </c>
      <c r="G18" s="245" t="s">
        <v>2</v>
      </c>
      <c r="H18" s="257"/>
      <c r="I18" s="257"/>
      <c r="J18" s="258"/>
      <c r="K18" s="257"/>
      <c r="L18" s="258"/>
      <c r="M18" s="252"/>
      <c r="N18" s="139">
        <v>3200000</v>
      </c>
      <c r="O18" s="139">
        <v>1709888.529306005</v>
      </c>
      <c r="P18" s="139">
        <v>1494400</v>
      </c>
      <c r="Q18" s="139">
        <v>719165.76770945697</v>
      </c>
      <c r="R18" s="139">
        <v>262400.00000000006</v>
      </c>
      <c r="S18" s="490">
        <v>21500</v>
      </c>
      <c r="T18" s="490"/>
      <c r="U18" s="253"/>
      <c r="V18" s="253"/>
      <c r="W18" s="253"/>
      <c r="X18" s="253"/>
      <c r="Y18" s="253"/>
      <c r="Z18" s="254"/>
      <c r="AA18" s="248"/>
      <c r="AB18" s="11" t="s">
        <v>52</v>
      </c>
      <c r="AC18" s="248" t="s">
        <v>6</v>
      </c>
      <c r="AD18" s="11" t="s">
        <v>6</v>
      </c>
      <c r="AE18" s="248" t="s">
        <v>52</v>
      </c>
      <c r="AF18" s="11" t="s">
        <v>6</v>
      </c>
      <c r="AG18" s="248" t="s">
        <v>6</v>
      </c>
      <c r="AH18" s="11" t="s">
        <v>6</v>
      </c>
      <c r="AI18" s="248"/>
    </row>
    <row r="19" spans="1:35" s="249" customFormat="1" outlineLevel="1">
      <c r="A19" s="240" t="s">
        <v>73</v>
      </c>
      <c r="B19" s="241" t="s">
        <v>3</v>
      </c>
      <c r="C19" s="242" t="s">
        <v>36</v>
      </c>
      <c r="D19" s="243"/>
      <c r="E19" s="243" t="s">
        <v>344</v>
      </c>
      <c r="F19" s="244">
        <v>0.52083333333333337</v>
      </c>
      <c r="G19" s="245"/>
      <c r="H19" s="257"/>
      <c r="I19" s="257"/>
      <c r="J19" s="258"/>
      <c r="K19" s="257"/>
      <c r="L19" s="258"/>
      <c r="M19" s="245" t="s">
        <v>2</v>
      </c>
      <c r="N19" s="139">
        <v>1400000</v>
      </c>
      <c r="O19" s="139">
        <v>770570.63236657728</v>
      </c>
      <c r="P19" s="139">
        <v>476000.00000000006</v>
      </c>
      <c r="Q19" s="139">
        <v>210000</v>
      </c>
      <c r="R19" s="139">
        <v>49000.000000000007</v>
      </c>
      <c r="S19" s="490">
        <v>7600</v>
      </c>
      <c r="T19" s="490"/>
      <c r="U19" s="246"/>
      <c r="V19" s="246"/>
      <c r="W19" s="246"/>
      <c r="X19" s="246"/>
      <c r="Y19" s="246"/>
      <c r="Z19" s="247"/>
      <c r="AA19" s="248" t="s">
        <v>6</v>
      </c>
      <c r="AB19" s="11" t="s">
        <v>6</v>
      </c>
      <c r="AC19" s="248" t="s">
        <v>6</v>
      </c>
      <c r="AD19" s="11" t="s">
        <v>6</v>
      </c>
      <c r="AE19" s="248" t="s">
        <v>6</v>
      </c>
      <c r="AF19" s="11" t="s">
        <v>52</v>
      </c>
      <c r="AG19" s="248" t="s">
        <v>52</v>
      </c>
      <c r="AH19" s="11"/>
      <c r="AI19" s="248" t="s">
        <v>52</v>
      </c>
    </row>
    <row r="20" spans="1:35" s="249" customFormat="1" outlineLevel="1">
      <c r="A20" s="240" t="s">
        <v>73</v>
      </c>
      <c r="B20" s="241" t="s">
        <v>3</v>
      </c>
      <c r="C20" s="242" t="s">
        <v>37</v>
      </c>
      <c r="D20" s="243"/>
      <c r="E20" s="243" t="s">
        <v>416</v>
      </c>
      <c r="F20" s="244">
        <v>0.57986111111111105</v>
      </c>
      <c r="G20" s="245"/>
      <c r="H20" s="257"/>
      <c r="I20" s="257"/>
      <c r="J20" s="258"/>
      <c r="K20" s="257"/>
      <c r="L20" s="258"/>
      <c r="M20" s="245" t="s">
        <v>2</v>
      </c>
      <c r="N20" s="139">
        <v>3050000</v>
      </c>
      <c r="O20" s="139">
        <v>1541641.0523295566</v>
      </c>
      <c r="P20" s="139">
        <v>1453102.5079666439</v>
      </c>
      <c r="Q20" s="139">
        <v>793996.97359103349</v>
      </c>
      <c r="R20" s="139">
        <v>242868.59463518264</v>
      </c>
      <c r="S20" s="490">
        <v>21400</v>
      </c>
      <c r="T20" s="490"/>
      <c r="U20" s="246"/>
      <c r="V20" s="246"/>
      <c r="W20" s="246"/>
      <c r="X20" s="246"/>
      <c r="Y20" s="246"/>
      <c r="Z20" s="247"/>
      <c r="AA20" s="248" t="s">
        <v>6</v>
      </c>
      <c r="AB20" s="11" t="s">
        <v>52</v>
      </c>
      <c r="AC20" s="248" t="s">
        <v>6</v>
      </c>
      <c r="AD20" s="11" t="s">
        <v>6</v>
      </c>
      <c r="AE20" s="248" t="s">
        <v>6</v>
      </c>
      <c r="AG20" s="248"/>
      <c r="AH20" s="11"/>
      <c r="AI20" s="248"/>
    </row>
    <row r="21" spans="1:35" s="249" customFormat="1" outlineLevel="1">
      <c r="A21" s="240" t="s">
        <v>73</v>
      </c>
      <c r="B21" s="241" t="s">
        <v>3</v>
      </c>
      <c r="C21" s="242" t="s">
        <v>10</v>
      </c>
      <c r="D21" s="243"/>
      <c r="E21" s="243" t="s">
        <v>449</v>
      </c>
      <c r="F21" s="244" t="s">
        <v>159</v>
      </c>
      <c r="G21" s="245" t="s">
        <v>2</v>
      </c>
      <c r="H21" s="245" t="s">
        <v>2</v>
      </c>
      <c r="I21" s="245" t="s">
        <v>2</v>
      </c>
      <c r="J21" s="245" t="s">
        <v>2</v>
      </c>
      <c r="K21" s="245" t="s">
        <v>2</v>
      </c>
      <c r="L21" s="245" t="s">
        <v>2</v>
      </c>
      <c r="M21" s="245" t="s">
        <v>2</v>
      </c>
      <c r="N21" s="139">
        <v>2300000</v>
      </c>
      <c r="O21" s="139">
        <v>1260474.5339580383</v>
      </c>
      <c r="P21" s="139">
        <v>943000</v>
      </c>
      <c r="Q21" s="139">
        <v>420122.35321985686</v>
      </c>
      <c r="R21" s="139">
        <v>149500</v>
      </c>
      <c r="S21" s="490">
        <v>14100</v>
      </c>
      <c r="T21" s="490"/>
      <c r="U21" s="246"/>
      <c r="V21" s="246"/>
      <c r="W21" s="246"/>
      <c r="X21" s="246"/>
      <c r="Y21" s="246"/>
      <c r="Z21" s="247"/>
      <c r="AA21" s="248" t="s">
        <v>6</v>
      </c>
      <c r="AB21" s="11" t="s">
        <v>52</v>
      </c>
      <c r="AC21" s="248" t="s">
        <v>6</v>
      </c>
      <c r="AD21" s="11" t="s">
        <v>52</v>
      </c>
      <c r="AE21" s="248" t="s">
        <v>52</v>
      </c>
      <c r="AF21" s="11"/>
      <c r="AG21" s="248" t="s">
        <v>6</v>
      </c>
      <c r="AH21" s="11" t="s">
        <v>6</v>
      </c>
      <c r="AI21" s="248"/>
    </row>
    <row r="22" spans="1:35" s="249" customFormat="1" outlineLevel="1">
      <c r="A22" s="240" t="s">
        <v>73</v>
      </c>
      <c r="B22" s="241" t="s">
        <v>3</v>
      </c>
      <c r="C22" s="242" t="s">
        <v>412</v>
      </c>
      <c r="D22" s="243"/>
      <c r="E22" s="243" t="s">
        <v>413</v>
      </c>
      <c r="F22" s="244" t="s">
        <v>414</v>
      </c>
      <c r="G22" s="252"/>
      <c r="H22" s="257"/>
      <c r="I22" s="257"/>
      <c r="J22" s="258"/>
      <c r="K22" s="257"/>
      <c r="L22" s="258"/>
      <c r="M22" s="245" t="s">
        <v>2</v>
      </c>
      <c r="N22" s="139">
        <v>2150000</v>
      </c>
      <c r="O22" s="139">
        <v>1101082.153054523</v>
      </c>
      <c r="P22" s="139">
        <v>1001805.2910700541</v>
      </c>
      <c r="Q22" s="139">
        <v>504956.39421979198</v>
      </c>
      <c r="R22" s="139">
        <v>175487.33725804972</v>
      </c>
      <c r="S22" s="490">
        <v>16800</v>
      </c>
      <c r="T22" s="490"/>
      <c r="U22" s="246"/>
      <c r="V22" s="246"/>
      <c r="W22" s="246"/>
      <c r="X22" s="246"/>
      <c r="Y22" s="246"/>
      <c r="Z22" s="247"/>
      <c r="AA22" s="248"/>
      <c r="AB22" s="11"/>
      <c r="AC22" s="248"/>
      <c r="AD22" s="11"/>
      <c r="AE22" s="248"/>
      <c r="AF22" s="11" t="s">
        <v>52</v>
      </c>
      <c r="AG22" s="248" t="s">
        <v>52</v>
      </c>
      <c r="AH22" s="11"/>
      <c r="AI22" s="248" t="s">
        <v>52</v>
      </c>
    </row>
    <row r="23" spans="1:35" s="249" customFormat="1" outlineLevel="1">
      <c r="A23" s="240" t="s">
        <v>73</v>
      </c>
      <c r="B23" s="241" t="s">
        <v>3</v>
      </c>
      <c r="C23" s="242" t="s">
        <v>229</v>
      </c>
      <c r="D23" s="243"/>
      <c r="E23" s="243" t="s">
        <v>231</v>
      </c>
      <c r="F23" s="244">
        <v>0.62152777777777779</v>
      </c>
      <c r="G23" s="245" t="s">
        <v>2</v>
      </c>
      <c r="H23" s="245"/>
      <c r="I23" s="245"/>
      <c r="J23" s="245"/>
      <c r="K23" s="245"/>
      <c r="L23" s="245"/>
      <c r="M23" s="245"/>
      <c r="N23" s="139">
        <v>2800000</v>
      </c>
      <c r="O23" s="139">
        <v>1566154.1996863242</v>
      </c>
      <c r="P23" s="139">
        <v>1235291.8106106529</v>
      </c>
      <c r="Q23" s="139">
        <v>605388.35339718638</v>
      </c>
      <c r="R23" s="139">
        <v>233029.33392013895</v>
      </c>
      <c r="S23" s="490">
        <v>16600</v>
      </c>
      <c r="T23" s="490"/>
      <c r="U23" s="246"/>
      <c r="V23" s="246"/>
      <c r="W23" s="246"/>
      <c r="X23" s="246"/>
      <c r="Y23" s="246"/>
      <c r="Z23" s="247"/>
      <c r="AA23" s="248"/>
      <c r="AB23" s="11" t="s">
        <v>52</v>
      </c>
      <c r="AC23" s="248"/>
      <c r="AD23" s="11"/>
      <c r="AE23" s="248" t="s">
        <v>52</v>
      </c>
      <c r="AF23" s="11"/>
      <c r="AG23" s="248"/>
      <c r="AH23" s="11"/>
      <c r="AI23" s="248"/>
    </row>
    <row r="24" spans="1:35" s="249" customFormat="1" outlineLevel="1">
      <c r="A24" s="240" t="s">
        <v>73</v>
      </c>
      <c r="B24" s="241" t="s">
        <v>3</v>
      </c>
      <c r="C24" s="242" t="s">
        <v>230</v>
      </c>
      <c r="D24" s="243"/>
      <c r="E24" s="243" t="s">
        <v>231</v>
      </c>
      <c r="F24" s="244" t="s">
        <v>333</v>
      </c>
      <c r="G24" s="245" t="s">
        <v>2</v>
      </c>
      <c r="H24" s="245"/>
      <c r="I24" s="245"/>
      <c r="J24" s="245"/>
      <c r="K24" s="245"/>
      <c r="L24" s="245"/>
      <c r="M24" s="245"/>
      <c r="N24" s="139">
        <v>2400000</v>
      </c>
      <c r="O24" s="139">
        <v>1402827.0697661152</v>
      </c>
      <c r="P24" s="139">
        <v>1024624.9069695334</v>
      </c>
      <c r="Q24" s="139">
        <v>492544.62161095761</v>
      </c>
      <c r="R24" s="139">
        <v>159865.45510055212</v>
      </c>
      <c r="S24" s="490">
        <v>13000</v>
      </c>
      <c r="T24" s="490"/>
      <c r="U24" s="246"/>
      <c r="V24" s="246"/>
      <c r="W24" s="246"/>
      <c r="X24" s="246"/>
      <c r="Y24" s="246"/>
      <c r="Z24" s="247"/>
      <c r="AA24" s="248"/>
      <c r="AB24" s="11" t="s">
        <v>52</v>
      </c>
      <c r="AC24" s="248"/>
      <c r="AD24" s="11"/>
      <c r="AE24" s="248" t="s">
        <v>52</v>
      </c>
      <c r="AF24" s="11"/>
      <c r="AG24" s="248"/>
      <c r="AH24" s="11"/>
      <c r="AI24" s="248"/>
    </row>
    <row r="25" spans="1:35" s="249" customFormat="1" outlineLevel="1">
      <c r="A25" s="240" t="s">
        <v>73</v>
      </c>
      <c r="B25" s="241" t="s">
        <v>3</v>
      </c>
      <c r="C25" s="242" t="s">
        <v>488</v>
      </c>
      <c r="D25" s="250"/>
      <c r="E25" s="243" t="s">
        <v>416</v>
      </c>
      <c r="F25" s="244" t="s">
        <v>489</v>
      </c>
      <c r="G25" s="252"/>
      <c r="H25" s="245"/>
      <c r="I25" s="245"/>
      <c r="J25" s="245"/>
      <c r="K25" s="245"/>
      <c r="M25" s="245" t="s">
        <v>2</v>
      </c>
      <c r="N25" s="139">
        <v>1500000</v>
      </c>
      <c r="O25" s="139">
        <v>794129.39472413645</v>
      </c>
      <c r="P25" s="139">
        <v>672923.89062019938</v>
      </c>
      <c r="Q25" s="139">
        <v>356494.97432296007</v>
      </c>
      <c r="R25" s="139">
        <v>107753.58820172936</v>
      </c>
      <c r="S25" s="490">
        <v>9700</v>
      </c>
      <c r="T25" s="490"/>
      <c r="U25" s="253"/>
      <c r="V25" s="253"/>
      <c r="W25" s="253"/>
      <c r="X25" s="253"/>
      <c r="Y25" s="253"/>
      <c r="Z25" s="254"/>
      <c r="AA25" s="248" t="s">
        <v>6</v>
      </c>
      <c r="AB25" s="11" t="s">
        <v>52</v>
      </c>
      <c r="AC25" s="248" t="s">
        <v>6</v>
      </c>
      <c r="AD25" s="11" t="s">
        <v>6</v>
      </c>
      <c r="AE25" s="248"/>
      <c r="AF25" s="11"/>
      <c r="AG25" s="248"/>
      <c r="AH25" s="11"/>
      <c r="AI25" s="248"/>
    </row>
    <row r="26" spans="1:35" s="249" customFormat="1" outlineLevel="1">
      <c r="A26" s="240" t="s">
        <v>73</v>
      </c>
      <c r="B26" s="241" t="s">
        <v>3</v>
      </c>
      <c r="C26" s="242" t="s">
        <v>346</v>
      </c>
      <c r="D26" s="250"/>
      <c r="E26" s="243" t="s">
        <v>347</v>
      </c>
      <c r="F26" s="244" t="s">
        <v>490</v>
      </c>
      <c r="G26" s="252"/>
      <c r="H26" s="245" t="s">
        <v>2</v>
      </c>
      <c r="I26" s="245" t="s">
        <v>2</v>
      </c>
      <c r="J26" s="245" t="s">
        <v>2</v>
      </c>
      <c r="K26" s="245" t="s">
        <v>2</v>
      </c>
      <c r="L26" s="245" t="s">
        <v>2</v>
      </c>
      <c r="M26" s="252"/>
      <c r="N26" s="139">
        <v>1500000</v>
      </c>
      <c r="O26" s="139">
        <v>895635.67362428841</v>
      </c>
      <c r="P26" s="139">
        <v>555028.46299810242</v>
      </c>
      <c r="Q26" s="139">
        <v>244781.78368121441</v>
      </c>
      <c r="R26" s="139">
        <v>91081.593927893744</v>
      </c>
      <c r="S26" s="490">
        <v>8300</v>
      </c>
      <c r="T26" s="490"/>
      <c r="U26" s="253"/>
      <c r="V26" s="253"/>
      <c r="W26" s="253"/>
      <c r="X26" s="253"/>
      <c r="Y26" s="253"/>
      <c r="Z26" s="254"/>
      <c r="AA26" s="248" t="s">
        <v>6</v>
      </c>
      <c r="AB26" s="11" t="s">
        <v>52</v>
      </c>
      <c r="AC26" s="248" t="s">
        <v>6</v>
      </c>
      <c r="AD26" s="11"/>
      <c r="AE26" s="248" t="s">
        <v>52</v>
      </c>
      <c r="AG26" s="248" t="s">
        <v>6</v>
      </c>
      <c r="AH26" s="11"/>
      <c r="AI26" s="248" t="s">
        <v>6</v>
      </c>
    </row>
    <row r="27" spans="1:35" s="249" customFormat="1" outlineLevel="1">
      <c r="A27" s="240" t="s">
        <v>73</v>
      </c>
      <c r="B27" s="241" t="s">
        <v>3</v>
      </c>
      <c r="C27" s="242" t="s">
        <v>235</v>
      </c>
      <c r="D27" s="250"/>
      <c r="E27" s="243" t="s">
        <v>445</v>
      </c>
      <c r="F27" s="244" t="s">
        <v>293</v>
      </c>
      <c r="G27" s="260"/>
      <c r="H27" s="245" t="s">
        <v>2</v>
      </c>
      <c r="I27" s="245" t="s">
        <v>2</v>
      </c>
      <c r="J27" s="245" t="s">
        <v>2</v>
      </c>
      <c r="K27" s="245" t="s">
        <v>2</v>
      </c>
      <c r="L27" s="245" t="s">
        <v>2</v>
      </c>
      <c r="M27" s="245"/>
      <c r="N27" s="139">
        <v>1450000</v>
      </c>
      <c r="O27" s="139">
        <v>879141.22386825772</v>
      </c>
      <c r="P27" s="139">
        <v>493000.00000000006</v>
      </c>
      <c r="Q27" s="139">
        <v>217228.29522865845</v>
      </c>
      <c r="R27" s="139">
        <v>58000</v>
      </c>
      <c r="S27" s="490">
        <v>8100</v>
      </c>
      <c r="T27" s="490"/>
      <c r="U27" s="246"/>
      <c r="V27" s="246"/>
      <c r="W27" s="246"/>
      <c r="X27" s="246"/>
      <c r="Y27" s="246"/>
      <c r="Z27" s="247"/>
      <c r="AA27" s="248"/>
      <c r="AB27" s="11" t="s">
        <v>52</v>
      </c>
      <c r="AC27" s="248" t="s">
        <v>6</v>
      </c>
      <c r="AD27" s="11" t="s">
        <v>52</v>
      </c>
      <c r="AE27" s="248" t="s">
        <v>52</v>
      </c>
      <c r="AF27" s="11"/>
      <c r="AG27" s="248" t="s">
        <v>6</v>
      </c>
      <c r="AH27" s="11" t="s">
        <v>6</v>
      </c>
      <c r="AI27" s="248" t="s">
        <v>6</v>
      </c>
    </row>
    <row r="28" spans="1:35" s="249" customFormat="1" outlineLevel="1">
      <c r="A28" s="240" t="s">
        <v>73</v>
      </c>
      <c r="B28" s="241" t="s">
        <v>3</v>
      </c>
      <c r="C28" s="242" t="s">
        <v>236</v>
      </c>
      <c r="D28" s="250"/>
      <c r="E28" s="243" t="s">
        <v>446</v>
      </c>
      <c r="F28" s="244">
        <v>0.74652777777777779</v>
      </c>
      <c r="G28" s="260"/>
      <c r="H28" s="245" t="s">
        <v>2</v>
      </c>
      <c r="I28" s="245" t="s">
        <v>2</v>
      </c>
      <c r="J28" s="245" t="s">
        <v>2</v>
      </c>
      <c r="K28" s="245" t="s">
        <v>2</v>
      </c>
      <c r="L28" s="245" t="s">
        <v>2</v>
      </c>
      <c r="M28" s="245"/>
      <c r="N28" s="139">
        <v>1700000</v>
      </c>
      <c r="O28" s="139">
        <v>1034502.3696682461</v>
      </c>
      <c r="P28" s="139">
        <v>580094.78672985791</v>
      </c>
      <c r="Q28" s="139">
        <v>272322.27488151658</v>
      </c>
      <c r="R28" s="139">
        <v>63649.28909952606</v>
      </c>
      <c r="S28" s="490">
        <v>10200</v>
      </c>
      <c r="T28" s="490"/>
      <c r="U28" s="246"/>
      <c r="V28" s="246"/>
      <c r="W28" s="246"/>
      <c r="X28" s="246"/>
      <c r="Y28" s="246"/>
      <c r="Z28" s="247"/>
      <c r="AA28" s="248"/>
      <c r="AB28" s="11" t="s">
        <v>52</v>
      </c>
      <c r="AC28" s="248" t="s">
        <v>6</v>
      </c>
      <c r="AD28" s="11" t="s">
        <v>52</v>
      </c>
      <c r="AE28" s="248" t="s">
        <v>52</v>
      </c>
      <c r="AF28" s="11"/>
      <c r="AG28" s="248" t="s">
        <v>6</v>
      </c>
      <c r="AH28" s="11" t="s">
        <v>6</v>
      </c>
      <c r="AI28" s="248" t="s">
        <v>6</v>
      </c>
    </row>
    <row r="29" spans="1:35" s="249" customFormat="1" outlineLevel="1">
      <c r="A29" s="240" t="s">
        <v>73</v>
      </c>
      <c r="B29" s="241" t="s">
        <v>3</v>
      </c>
      <c r="C29" s="242" t="s">
        <v>334</v>
      </c>
      <c r="D29" s="250"/>
      <c r="E29" s="243" t="s">
        <v>335</v>
      </c>
      <c r="F29" s="244">
        <v>0.67013888888888884</v>
      </c>
      <c r="G29" s="255"/>
      <c r="H29" s="245" t="s">
        <v>2</v>
      </c>
      <c r="I29" s="245" t="s">
        <v>2</v>
      </c>
      <c r="J29" s="245" t="s">
        <v>2</v>
      </c>
      <c r="K29" s="245" t="s">
        <v>2</v>
      </c>
      <c r="L29" s="245" t="s">
        <v>2</v>
      </c>
      <c r="M29" s="245"/>
      <c r="N29" s="139">
        <v>1750000</v>
      </c>
      <c r="O29" s="139">
        <v>1151952.4332039345</v>
      </c>
      <c r="P29" s="139">
        <v>635498.34035224083</v>
      </c>
      <c r="Q29" s="139">
        <v>261345.39699610302</v>
      </c>
      <c r="R29" s="139">
        <v>83477.693473258187</v>
      </c>
      <c r="S29" s="490">
        <v>10100</v>
      </c>
      <c r="T29" s="490"/>
      <c r="U29" s="256"/>
      <c r="V29" s="256"/>
      <c r="W29" s="256"/>
      <c r="X29" s="256"/>
      <c r="Y29" s="256"/>
      <c r="AA29" s="248" t="s">
        <v>52</v>
      </c>
      <c r="AB29" s="11"/>
      <c r="AC29" s="248"/>
      <c r="AD29" s="11"/>
      <c r="AE29" s="248"/>
      <c r="AF29" s="11"/>
      <c r="AG29" s="248"/>
      <c r="AH29" s="11"/>
      <c r="AI29" s="248"/>
    </row>
    <row r="30" spans="1:35" s="249" customFormat="1" outlineLevel="1">
      <c r="A30" s="240" t="s">
        <v>73</v>
      </c>
      <c r="B30" s="241" t="s">
        <v>3</v>
      </c>
      <c r="C30" s="242" t="s">
        <v>426</v>
      </c>
      <c r="D30" s="250"/>
      <c r="E30" s="243" t="s">
        <v>345</v>
      </c>
      <c r="F30" s="244">
        <v>0.70833333333333337</v>
      </c>
      <c r="G30" s="255"/>
      <c r="H30" s="245"/>
      <c r="I30" s="245"/>
      <c r="J30" s="245"/>
      <c r="K30" s="245"/>
      <c r="L30" s="245"/>
      <c r="M30" s="245" t="s">
        <v>2</v>
      </c>
      <c r="N30" s="139">
        <v>1200000</v>
      </c>
      <c r="O30" s="139">
        <v>728476.82119205291</v>
      </c>
      <c r="P30" s="139">
        <v>356732.89183222956</v>
      </c>
      <c r="Q30" s="139">
        <v>164238.41059602649</v>
      </c>
      <c r="R30" s="139">
        <v>58278.145695364234</v>
      </c>
      <c r="S30" s="490">
        <v>6000</v>
      </c>
      <c r="T30" s="490"/>
      <c r="U30" s="256"/>
      <c r="V30" s="256"/>
      <c r="W30" s="256"/>
      <c r="X30" s="256"/>
      <c r="Y30" s="256"/>
      <c r="AA30" s="248"/>
      <c r="AB30" s="11" t="s">
        <v>52</v>
      </c>
      <c r="AC30" s="248"/>
      <c r="AD30" s="11"/>
      <c r="AE30" s="248" t="s">
        <v>52</v>
      </c>
      <c r="AF30" s="11"/>
      <c r="AG30" s="248"/>
      <c r="AH30" s="11"/>
      <c r="AI30" s="248"/>
    </row>
    <row r="31" spans="1:35" s="249" customFormat="1" ht="17.25" customHeight="1" outlineLevel="1">
      <c r="A31" s="240" t="s">
        <v>73</v>
      </c>
      <c r="B31" s="241" t="s">
        <v>3</v>
      </c>
      <c r="C31" s="242" t="s">
        <v>491</v>
      </c>
      <c r="D31" s="250"/>
      <c r="E31" s="243" t="s">
        <v>345</v>
      </c>
      <c r="F31" s="244">
        <v>0.74652777777777779</v>
      </c>
      <c r="G31" s="245"/>
      <c r="H31" s="260"/>
      <c r="I31" s="260"/>
      <c r="J31" s="260"/>
      <c r="K31" s="260"/>
      <c r="L31" s="260"/>
      <c r="M31" s="245" t="s">
        <v>2</v>
      </c>
      <c r="N31" s="139">
        <v>1800000</v>
      </c>
      <c r="O31" s="139">
        <v>1080956.0796229148</v>
      </c>
      <c r="P31" s="139">
        <v>534442.0064305258</v>
      </c>
      <c r="Q31" s="139">
        <v>264014.53428124328</v>
      </c>
      <c r="R31" s="139">
        <v>79477.648123606035</v>
      </c>
      <c r="S31" s="490">
        <v>9400</v>
      </c>
      <c r="T31" s="490"/>
      <c r="U31" s="246"/>
      <c r="V31" s="246"/>
      <c r="W31" s="246"/>
      <c r="X31" s="246"/>
      <c r="Y31" s="246"/>
      <c r="Z31" s="247"/>
      <c r="AA31" s="248" t="s">
        <v>6</v>
      </c>
      <c r="AB31" s="11" t="s">
        <v>52</v>
      </c>
      <c r="AC31" s="248" t="s">
        <v>6</v>
      </c>
      <c r="AD31" s="11" t="s">
        <v>6</v>
      </c>
      <c r="AE31" s="248" t="s">
        <v>52</v>
      </c>
      <c r="AF31" s="11" t="s">
        <v>6</v>
      </c>
      <c r="AG31" s="248" t="s">
        <v>6</v>
      </c>
      <c r="AH31" s="11" t="s">
        <v>6</v>
      </c>
      <c r="AI31" s="248" t="s">
        <v>6</v>
      </c>
    </row>
    <row r="32" spans="1:35" s="249" customFormat="1" outlineLevel="1">
      <c r="A32" s="240" t="s">
        <v>73</v>
      </c>
      <c r="B32" s="241" t="s">
        <v>3</v>
      </c>
      <c r="C32" s="242" t="s">
        <v>239</v>
      </c>
      <c r="D32" s="250"/>
      <c r="E32" s="243" t="s">
        <v>240</v>
      </c>
      <c r="F32" s="244">
        <v>0.77083333333333337</v>
      </c>
      <c r="G32" s="245" t="s">
        <v>2</v>
      </c>
      <c r="H32" s="260"/>
      <c r="I32" s="260"/>
      <c r="J32" s="260"/>
      <c r="K32" s="260"/>
      <c r="L32" s="260"/>
      <c r="M32" s="245"/>
      <c r="N32" s="139">
        <v>2250000</v>
      </c>
      <c r="O32" s="139">
        <v>1264686.3712277159</v>
      </c>
      <c r="P32" s="139">
        <v>787500</v>
      </c>
      <c r="Q32" s="139">
        <v>365865.5377325514</v>
      </c>
      <c r="R32" s="139">
        <v>101250</v>
      </c>
      <c r="S32" s="490">
        <v>12800</v>
      </c>
      <c r="T32" s="490"/>
      <c r="U32" s="246"/>
      <c r="V32" s="246"/>
      <c r="W32" s="246"/>
      <c r="X32" s="246"/>
      <c r="Y32" s="246"/>
      <c r="Z32" s="247"/>
      <c r="AA32" s="248"/>
      <c r="AB32" s="11" t="s">
        <v>52</v>
      </c>
      <c r="AC32" s="248"/>
      <c r="AD32" s="11"/>
      <c r="AE32" s="248" t="s">
        <v>52</v>
      </c>
      <c r="AF32" s="11"/>
      <c r="AG32" s="248"/>
      <c r="AH32" s="11"/>
      <c r="AI32" s="248"/>
    </row>
    <row r="33" spans="1:35" s="249" customFormat="1" outlineLevel="1">
      <c r="A33" s="240" t="s">
        <v>73</v>
      </c>
      <c r="B33" s="241" t="s">
        <v>3</v>
      </c>
      <c r="C33" s="242" t="s">
        <v>11</v>
      </c>
      <c r="D33" s="243"/>
      <c r="E33" s="243" t="s">
        <v>417</v>
      </c>
      <c r="F33" s="244">
        <v>0.79861111111111116</v>
      </c>
      <c r="G33" s="245" t="s">
        <v>2</v>
      </c>
      <c r="H33" s="245" t="s">
        <v>2</v>
      </c>
      <c r="I33" s="245" t="s">
        <v>2</v>
      </c>
      <c r="J33" s="245" t="s">
        <v>2</v>
      </c>
      <c r="K33" s="245" t="s">
        <v>2</v>
      </c>
      <c r="L33" s="245" t="s">
        <v>2</v>
      </c>
      <c r="M33" s="245" t="s">
        <v>2</v>
      </c>
      <c r="N33" s="139">
        <v>3950000</v>
      </c>
      <c r="O33" s="139">
        <v>2341226.6047602533</v>
      </c>
      <c r="P33" s="139">
        <v>1394320.307491123</v>
      </c>
      <c r="Q33" s="139">
        <v>652404.55456187308</v>
      </c>
      <c r="R33" s="139">
        <v>186164.94123895312</v>
      </c>
      <c r="S33" s="490">
        <v>23600</v>
      </c>
      <c r="T33" s="490"/>
      <c r="U33" s="246"/>
      <c r="V33" s="246"/>
      <c r="W33" s="246"/>
      <c r="X33" s="246"/>
      <c r="Y33" s="246"/>
      <c r="Z33" s="247"/>
      <c r="AA33" s="248"/>
      <c r="AB33" s="11" t="s">
        <v>52</v>
      </c>
      <c r="AC33" s="248"/>
      <c r="AD33" s="11"/>
      <c r="AE33" s="248"/>
      <c r="AF33" s="11"/>
      <c r="AG33" s="248"/>
      <c r="AH33" s="11"/>
      <c r="AI33" s="248"/>
    </row>
    <row r="34" spans="1:35" s="249" customFormat="1" outlineLevel="1">
      <c r="A34" s="240" t="s">
        <v>73</v>
      </c>
      <c r="B34" s="241" t="s">
        <v>3</v>
      </c>
      <c r="C34" s="349" t="s">
        <v>308</v>
      </c>
      <c r="D34" s="243"/>
      <c r="E34" s="243" t="s">
        <v>417</v>
      </c>
      <c r="F34" s="251">
        <v>0.8125</v>
      </c>
      <c r="G34" s="245" t="s">
        <v>2</v>
      </c>
      <c r="H34" s="245" t="s">
        <v>2</v>
      </c>
      <c r="I34" s="245" t="s">
        <v>2</v>
      </c>
      <c r="J34" s="245" t="s">
        <v>2</v>
      </c>
      <c r="K34" s="245" t="s">
        <v>2</v>
      </c>
      <c r="L34" s="245" t="s">
        <v>2</v>
      </c>
      <c r="M34" s="245" t="s">
        <v>2</v>
      </c>
      <c r="N34" s="139">
        <v>4700000</v>
      </c>
      <c r="O34" s="139">
        <v>2745271.9665271966</v>
      </c>
      <c r="P34" s="139">
        <v>1786000</v>
      </c>
      <c r="Q34" s="139">
        <v>869500</v>
      </c>
      <c r="R34" s="139">
        <v>258500</v>
      </c>
      <c r="S34" s="490">
        <v>52200</v>
      </c>
      <c r="T34" s="490"/>
      <c r="U34" s="246"/>
      <c r="V34" s="246"/>
      <c r="W34" s="246"/>
      <c r="X34" s="246"/>
      <c r="Y34" s="246"/>
      <c r="Z34" s="247"/>
      <c r="AA34" s="248" t="s">
        <v>6</v>
      </c>
      <c r="AB34" s="11" t="s">
        <v>52</v>
      </c>
      <c r="AC34" s="248" t="s">
        <v>6</v>
      </c>
      <c r="AE34" s="248" t="s">
        <v>6</v>
      </c>
      <c r="AF34" s="11" t="s">
        <v>6</v>
      </c>
      <c r="AG34" s="248" t="s">
        <v>6</v>
      </c>
      <c r="AH34" s="11" t="s">
        <v>6</v>
      </c>
      <c r="AI34" s="248" t="s">
        <v>6</v>
      </c>
    </row>
    <row r="35" spans="1:35" s="249" customFormat="1" outlineLevel="1">
      <c r="A35" s="240" t="s">
        <v>73</v>
      </c>
      <c r="B35" s="241" t="s">
        <v>3</v>
      </c>
      <c r="C35" s="349" t="s">
        <v>309</v>
      </c>
      <c r="D35" s="243"/>
      <c r="E35" s="243" t="s">
        <v>53</v>
      </c>
      <c r="F35" s="251">
        <v>0.82986111111111116</v>
      </c>
      <c r="G35" s="245" t="s">
        <v>2</v>
      </c>
      <c r="H35" s="245" t="s">
        <v>2</v>
      </c>
      <c r="I35" s="245" t="s">
        <v>2</v>
      </c>
      <c r="J35" s="245" t="s">
        <v>2</v>
      </c>
      <c r="K35" s="245" t="s">
        <v>2</v>
      </c>
      <c r="L35" s="245" t="s">
        <v>2</v>
      </c>
      <c r="M35" s="245" t="s">
        <v>2</v>
      </c>
      <c r="N35" s="139">
        <v>4750000</v>
      </c>
      <c r="O35" s="139">
        <v>2699244.3324937029</v>
      </c>
      <c r="P35" s="139">
        <v>1923750.0000000002</v>
      </c>
      <c r="Q35" s="139">
        <v>959500.00000000012</v>
      </c>
      <c r="R35" s="139">
        <v>285000</v>
      </c>
      <c r="S35" s="490">
        <v>55100</v>
      </c>
      <c r="T35" s="490"/>
      <c r="U35" s="246"/>
      <c r="V35" s="246"/>
      <c r="W35" s="246"/>
      <c r="X35" s="246"/>
      <c r="Y35" s="246"/>
      <c r="Z35" s="247"/>
      <c r="AA35" s="248" t="s">
        <v>6</v>
      </c>
      <c r="AB35" s="11" t="s">
        <v>6</v>
      </c>
      <c r="AC35" s="248" t="s">
        <v>6</v>
      </c>
      <c r="AD35" s="11" t="s">
        <v>52</v>
      </c>
      <c r="AE35" s="248" t="s">
        <v>6</v>
      </c>
      <c r="AF35" s="11" t="s">
        <v>6</v>
      </c>
      <c r="AG35" s="248" t="s">
        <v>6</v>
      </c>
      <c r="AH35" s="11" t="s">
        <v>6</v>
      </c>
      <c r="AI35" s="248" t="s">
        <v>6</v>
      </c>
    </row>
    <row r="36" spans="1:35" s="249" customFormat="1" outlineLevel="1">
      <c r="A36" s="240" t="s">
        <v>73</v>
      </c>
      <c r="B36" s="241" t="s">
        <v>3</v>
      </c>
      <c r="C36" s="242" t="s">
        <v>12</v>
      </c>
      <c r="D36" s="243"/>
      <c r="E36" s="243" t="s">
        <v>450</v>
      </c>
      <c r="F36" s="244">
        <v>0.85416666666666663</v>
      </c>
      <c r="G36" s="245" t="s">
        <v>2</v>
      </c>
      <c r="H36" s="245" t="s">
        <v>2</v>
      </c>
      <c r="I36" s="245" t="s">
        <v>2</v>
      </c>
      <c r="J36" s="245" t="s">
        <v>2</v>
      </c>
      <c r="K36" s="245" t="s">
        <v>2</v>
      </c>
      <c r="L36" s="245" t="s">
        <v>2</v>
      </c>
      <c r="M36" s="245" t="s">
        <v>2</v>
      </c>
      <c r="N36" s="139">
        <v>4650000</v>
      </c>
      <c r="O36" s="139">
        <v>2576082.3025689819</v>
      </c>
      <c r="P36" s="139">
        <v>2046000</v>
      </c>
      <c r="Q36" s="139">
        <v>1046250</v>
      </c>
      <c r="R36" s="139">
        <v>325500.00000000006</v>
      </c>
      <c r="S36" s="490">
        <v>58000</v>
      </c>
      <c r="T36" s="490"/>
      <c r="U36" s="256"/>
      <c r="V36" s="256"/>
      <c r="W36" s="256"/>
      <c r="X36" s="256"/>
      <c r="Y36" s="256"/>
      <c r="AA36" s="248"/>
      <c r="AB36" s="11" t="s">
        <v>52</v>
      </c>
      <c r="AC36" s="248"/>
      <c r="AD36" s="11"/>
      <c r="AE36" s="248"/>
      <c r="AF36" s="11"/>
      <c r="AG36" s="248"/>
      <c r="AH36" s="11"/>
      <c r="AI36" s="248"/>
    </row>
    <row r="37" spans="1:35" s="249" customFormat="1" outlineLevel="1">
      <c r="A37" s="240" t="s">
        <v>73</v>
      </c>
      <c r="B37" s="241" t="s">
        <v>3</v>
      </c>
      <c r="C37" s="242" t="s">
        <v>13</v>
      </c>
      <c r="D37" s="243"/>
      <c r="E37" s="243" t="s">
        <v>437</v>
      </c>
      <c r="F37" s="244" t="s">
        <v>436</v>
      </c>
      <c r="G37" s="245" t="s">
        <v>2</v>
      </c>
      <c r="H37" s="245" t="s">
        <v>2</v>
      </c>
      <c r="I37" s="245" t="s">
        <v>2</v>
      </c>
      <c r="J37" s="245" t="s">
        <v>2</v>
      </c>
      <c r="K37" s="245" t="s">
        <v>2</v>
      </c>
      <c r="L37" s="245" t="s">
        <v>2</v>
      </c>
      <c r="M37" s="245" t="s">
        <v>2</v>
      </c>
      <c r="N37" s="139">
        <v>4300000</v>
      </c>
      <c r="O37" s="139">
        <v>2382485.1486585871</v>
      </c>
      <c r="P37" s="139">
        <v>1836990.4512942682</v>
      </c>
      <c r="Q37" s="139">
        <v>922977.6204439298</v>
      </c>
      <c r="R37" s="139">
        <v>305747.67765939469</v>
      </c>
      <c r="S37" s="490">
        <v>51000</v>
      </c>
      <c r="T37" s="490"/>
      <c r="U37" s="246"/>
      <c r="V37" s="246"/>
      <c r="W37" s="246"/>
      <c r="X37" s="246"/>
      <c r="Y37" s="246"/>
      <c r="Z37" s="247"/>
      <c r="AA37" s="248" t="s">
        <v>52</v>
      </c>
      <c r="AB37" s="11" t="s">
        <v>52</v>
      </c>
      <c r="AC37" s="248" t="s">
        <v>6</v>
      </c>
      <c r="AD37" s="11" t="s">
        <v>6</v>
      </c>
      <c r="AE37" s="248" t="s">
        <v>6</v>
      </c>
      <c r="AF37" s="11" t="s">
        <v>52</v>
      </c>
      <c r="AG37" s="248" t="s">
        <v>6</v>
      </c>
      <c r="AH37" s="11" t="s">
        <v>6</v>
      </c>
      <c r="AI37" s="248" t="s">
        <v>6</v>
      </c>
    </row>
    <row r="38" spans="1:35" s="249" customFormat="1" outlineLevel="1">
      <c r="A38" s="240" t="s">
        <v>73</v>
      </c>
      <c r="B38" s="241" t="s">
        <v>3</v>
      </c>
      <c r="C38" s="242" t="s">
        <v>484</v>
      </c>
      <c r="D38" s="243"/>
      <c r="E38" s="243" t="s">
        <v>485</v>
      </c>
      <c r="F38" s="244" t="s">
        <v>228</v>
      </c>
      <c r="G38" s="245"/>
      <c r="H38" s="245"/>
      <c r="I38" s="245"/>
      <c r="J38" s="245"/>
      <c r="K38" s="245" t="s">
        <v>2</v>
      </c>
      <c r="L38" s="245"/>
      <c r="M38" s="245"/>
      <c r="N38" s="139">
        <v>6200000</v>
      </c>
      <c r="O38" s="139">
        <v>3304241.877256318</v>
      </c>
      <c r="P38" s="139">
        <v>3345276.7749699154</v>
      </c>
      <c r="Q38" s="139">
        <v>1720667.8700361012</v>
      </c>
      <c r="R38" s="139">
        <v>679873.64620938629</v>
      </c>
      <c r="S38" s="490">
        <v>105000</v>
      </c>
      <c r="T38" s="490"/>
      <c r="U38" s="246"/>
      <c r="V38" s="246"/>
      <c r="W38" s="246"/>
      <c r="X38" s="246"/>
      <c r="Y38" s="246"/>
      <c r="Z38" s="247"/>
      <c r="AA38" s="248" t="s">
        <v>52</v>
      </c>
      <c r="AB38" s="11"/>
      <c r="AC38" s="248"/>
      <c r="AD38" s="11"/>
      <c r="AE38" s="248"/>
      <c r="AF38" s="11"/>
      <c r="AG38" s="248"/>
      <c r="AH38" s="11"/>
      <c r="AI38" s="248"/>
    </row>
    <row r="39" spans="1:35" s="249" customFormat="1" outlineLevel="1">
      <c r="A39" s="240" t="s">
        <v>73</v>
      </c>
      <c r="B39" s="241" t="s">
        <v>3</v>
      </c>
      <c r="C39" s="242" t="s">
        <v>486</v>
      </c>
      <c r="D39" s="243"/>
      <c r="E39" s="243" t="s">
        <v>485</v>
      </c>
      <c r="F39" s="244" t="s">
        <v>296</v>
      </c>
      <c r="G39" s="245"/>
      <c r="H39" s="245"/>
      <c r="I39" s="245"/>
      <c r="J39" s="245"/>
      <c r="K39" s="245" t="s">
        <v>2</v>
      </c>
      <c r="L39" s="245"/>
      <c r="M39" s="245"/>
      <c r="N39" s="139">
        <v>5900000</v>
      </c>
      <c r="O39" s="139">
        <v>3125182.5976500479</v>
      </c>
      <c r="P39" s="139">
        <v>3474610.9876151164</v>
      </c>
      <c r="Q39" s="139">
        <v>1819275.9606224198</v>
      </c>
      <c r="R39" s="139">
        <v>694172.7532550015</v>
      </c>
      <c r="S39" s="490">
        <v>130000</v>
      </c>
      <c r="T39" s="490"/>
      <c r="U39" s="246"/>
      <c r="V39" s="246"/>
      <c r="W39" s="246"/>
      <c r="X39" s="246"/>
      <c r="Y39" s="246"/>
      <c r="Z39" s="247"/>
      <c r="AA39" s="248" t="s">
        <v>52</v>
      </c>
      <c r="AB39" s="11"/>
      <c r="AC39" s="248"/>
      <c r="AD39" s="11"/>
      <c r="AE39" s="248"/>
      <c r="AF39" s="11"/>
      <c r="AG39" s="248"/>
      <c r="AH39" s="11"/>
      <c r="AI39" s="248"/>
    </row>
    <row r="40" spans="1:35" s="249" customFormat="1" outlineLevel="1">
      <c r="A40" s="240" t="s">
        <v>73</v>
      </c>
      <c r="B40" s="241" t="s">
        <v>3</v>
      </c>
      <c r="C40" s="242" t="s">
        <v>295</v>
      </c>
      <c r="D40" s="243"/>
      <c r="E40" s="243" t="s">
        <v>439</v>
      </c>
      <c r="F40" s="244" t="s">
        <v>296</v>
      </c>
      <c r="G40" s="245" t="s">
        <v>2</v>
      </c>
      <c r="H40" s="245"/>
      <c r="I40" s="245"/>
      <c r="J40" s="245"/>
      <c r="K40" s="245"/>
      <c r="L40" s="245"/>
      <c r="M40" s="245"/>
      <c r="N40" s="139">
        <v>3700000</v>
      </c>
      <c r="O40" s="139">
        <v>1975682.5396825396</v>
      </c>
      <c r="P40" s="139">
        <v>1821809.523809524</v>
      </c>
      <c r="Q40" s="139">
        <v>817523.80952380958</v>
      </c>
      <c r="R40" s="139">
        <v>239619.0476190476</v>
      </c>
      <c r="S40" s="490">
        <v>55200</v>
      </c>
      <c r="T40" s="490"/>
      <c r="U40" s="246"/>
      <c r="V40" s="246"/>
      <c r="W40" s="246"/>
      <c r="X40" s="246"/>
      <c r="Y40" s="246"/>
      <c r="Z40" s="247"/>
      <c r="AA40" s="248" t="s">
        <v>52</v>
      </c>
      <c r="AB40" s="11"/>
      <c r="AC40" s="248" t="s">
        <v>6</v>
      </c>
      <c r="AD40" s="11" t="s">
        <v>6</v>
      </c>
      <c r="AE40" s="248"/>
      <c r="AF40" s="11"/>
      <c r="AG40" s="248" t="s">
        <v>6</v>
      </c>
      <c r="AH40" s="11" t="s">
        <v>6</v>
      </c>
      <c r="AI40" s="248" t="s">
        <v>6</v>
      </c>
    </row>
    <row r="41" spans="1:35" s="249" customFormat="1" outlineLevel="1">
      <c r="A41" s="240" t="s">
        <v>73</v>
      </c>
      <c r="B41" s="241" t="s">
        <v>3</v>
      </c>
      <c r="C41" s="242" t="s">
        <v>331</v>
      </c>
      <c r="D41" s="243"/>
      <c r="E41" s="243" t="s">
        <v>438</v>
      </c>
      <c r="F41" s="244" t="s">
        <v>228</v>
      </c>
      <c r="G41" s="245"/>
      <c r="H41" s="245" t="s">
        <v>2</v>
      </c>
      <c r="I41" s="245"/>
      <c r="J41" s="245"/>
      <c r="K41" s="245"/>
      <c r="L41" s="245"/>
      <c r="M41" s="245"/>
      <c r="N41" s="139">
        <v>4300000</v>
      </c>
      <c r="O41" s="139">
        <v>2321292.5969447708</v>
      </c>
      <c r="P41" s="139">
        <v>1915041.1280846065</v>
      </c>
      <c r="Q41" s="139">
        <v>929729.72972972982</v>
      </c>
      <c r="R41" s="139">
        <v>293066.98002350173</v>
      </c>
      <c r="S41" s="490">
        <v>55100</v>
      </c>
      <c r="T41" s="490"/>
      <c r="U41" s="246"/>
      <c r="V41" s="246"/>
      <c r="W41" s="246"/>
      <c r="X41" s="246"/>
      <c r="Y41" s="246"/>
      <c r="Z41" s="247"/>
      <c r="AA41" s="248" t="s">
        <v>52</v>
      </c>
      <c r="AB41" s="11"/>
      <c r="AC41" s="248"/>
      <c r="AD41" s="11"/>
      <c r="AE41" s="248"/>
      <c r="AF41" s="11"/>
      <c r="AG41" s="248"/>
      <c r="AH41" s="11"/>
      <c r="AI41" s="248"/>
    </row>
    <row r="42" spans="1:35" s="249" customFormat="1" outlineLevel="1">
      <c r="A42" s="240" t="s">
        <v>73</v>
      </c>
      <c r="B42" s="241" t="s">
        <v>3</v>
      </c>
      <c r="C42" s="242" t="s">
        <v>336</v>
      </c>
      <c r="D42" s="243"/>
      <c r="E42" s="243" t="s">
        <v>438</v>
      </c>
      <c r="F42" s="244" t="s">
        <v>296</v>
      </c>
      <c r="G42" s="245"/>
      <c r="H42" s="245" t="s">
        <v>2</v>
      </c>
      <c r="I42" s="245"/>
      <c r="J42" s="245"/>
      <c r="K42" s="245"/>
      <c r="L42" s="245"/>
      <c r="M42" s="245"/>
      <c r="N42" s="139">
        <v>4100000</v>
      </c>
      <c r="O42" s="139">
        <v>2234051.9787359717</v>
      </c>
      <c r="P42" s="139">
        <v>2011252.2150029533</v>
      </c>
      <c r="Q42" s="139">
        <v>927525.10336680454</v>
      </c>
      <c r="R42" s="139">
        <v>288186.65091553458</v>
      </c>
      <c r="S42" s="490">
        <v>64600</v>
      </c>
      <c r="T42" s="490"/>
      <c r="U42" s="246"/>
      <c r="V42" s="246"/>
      <c r="W42" s="246"/>
      <c r="X42" s="246"/>
      <c r="Y42" s="246"/>
      <c r="Z42" s="247"/>
      <c r="AA42" s="248" t="s">
        <v>52</v>
      </c>
      <c r="AB42" s="11"/>
      <c r="AC42" s="248"/>
      <c r="AD42" s="11"/>
      <c r="AE42" s="248"/>
      <c r="AF42" s="11"/>
      <c r="AG42" s="248"/>
      <c r="AH42" s="11"/>
      <c r="AI42" s="248"/>
    </row>
    <row r="43" spans="1:35" s="249" customFormat="1" ht="18" customHeight="1" outlineLevel="1">
      <c r="A43" s="240" t="s">
        <v>73</v>
      </c>
      <c r="B43" s="241" t="s">
        <v>3</v>
      </c>
      <c r="C43" s="242" t="s">
        <v>14</v>
      </c>
      <c r="D43" s="243"/>
      <c r="E43" s="243" t="s">
        <v>447</v>
      </c>
      <c r="F43" s="244" t="s">
        <v>425</v>
      </c>
      <c r="G43" s="245"/>
      <c r="H43" s="245"/>
      <c r="I43" s="245"/>
      <c r="J43" s="245" t="s">
        <v>2</v>
      </c>
      <c r="K43" s="245"/>
      <c r="L43" s="245"/>
      <c r="M43" s="245"/>
      <c r="N43" s="139">
        <v>2900000</v>
      </c>
      <c r="O43" s="139">
        <v>1569140.6429809378</v>
      </c>
      <c r="P43" s="139">
        <v>1371202.3924984131</v>
      </c>
      <c r="Q43" s="139">
        <v>679542.02835950162</v>
      </c>
      <c r="R43" s="139">
        <v>240728.54678429244</v>
      </c>
      <c r="S43" s="490">
        <v>41000</v>
      </c>
      <c r="T43" s="490"/>
      <c r="U43" s="246"/>
      <c r="V43" s="246"/>
      <c r="W43" s="246"/>
      <c r="X43" s="246"/>
      <c r="Y43" s="246"/>
      <c r="Z43" s="247"/>
      <c r="AA43" s="248"/>
      <c r="AB43" s="11"/>
      <c r="AC43" s="248" t="s">
        <v>6</v>
      </c>
      <c r="AD43" s="11" t="s">
        <v>6</v>
      </c>
      <c r="AE43" s="248"/>
      <c r="AF43" s="11"/>
      <c r="AG43" s="248" t="s">
        <v>6</v>
      </c>
      <c r="AH43" s="11" t="s">
        <v>6</v>
      </c>
      <c r="AI43" s="248" t="s">
        <v>6</v>
      </c>
    </row>
    <row r="44" spans="1:35" s="249" customFormat="1" outlineLevel="1">
      <c r="A44" s="240" t="s">
        <v>73</v>
      </c>
      <c r="B44" s="241" t="s">
        <v>3</v>
      </c>
      <c r="C44" s="242" t="s">
        <v>337</v>
      </c>
      <c r="D44" s="243"/>
      <c r="E44" s="243" t="s">
        <v>440</v>
      </c>
      <c r="F44" s="244" t="s">
        <v>441</v>
      </c>
      <c r="H44" s="245"/>
      <c r="I44" s="245"/>
      <c r="K44" s="245"/>
      <c r="L44" s="245" t="s">
        <v>2</v>
      </c>
      <c r="M44" s="245"/>
      <c r="N44" s="139">
        <v>3200000</v>
      </c>
      <c r="O44" s="139">
        <v>1691493.5988620201</v>
      </c>
      <c r="P44" s="139">
        <v>1576785.2062588905</v>
      </c>
      <c r="Q44" s="139">
        <v>802048.36415362731</v>
      </c>
      <c r="R44" s="139">
        <v>264011.37980085349</v>
      </c>
      <c r="S44" s="490">
        <v>49000</v>
      </c>
      <c r="T44" s="490"/>
      <c r="U44" s="246"/>
      <c r="V44" s="246"/>
      <c r="W44" s="246"/>
      <c r="X44" s="246"/>
      <c r="Y44" s="246"/>
      <c r="Z44" s="247"/>
      <c r="AA44" s="248"/>
      <c r="AB44" s="11" t="s">
        <v>52</v>
      </c>
      <c r="AC44" s="248"/>
      <c r="AD44" s="11"/>
      <c r="AE44" s="248"/>
      <c r="AG44" s="248"/>
      <c r="AH44" s="11"/>
      <c r="AI44" s="248"/>
    </row>
    <row r="45" spans="1:35" s="249" customFormat="1" outlineLevel="1">
      <c r="A45" s="240" t="s">
        <v>73</v>
      </c>
      <c r="B45" s="241" t="s">
        <v>3</v>
      </c>
      <c r="C45" s="242" t="s">
        <v>338</v>
      </c>
      <c r="D45" s="243"/>
      <c r="E45" s="243" t="s">
        <v>440</v>
      </c>
      <c r="F45" s="244">
        <v>0.97569444444444453</v>
      </c>
      <c r="H45" s="245"/>
      <c r="I45" s="245"/>
      <c r="K45" s="245"/>
      <c r="L45" s="245" t="s">
        <v>2</v>
      </c>
      <c r="M45" s="245"/>
      <c r="N45" s="139">
        <v>2700000</v>
      </c>
      <c r="O45" s="139">
        <v>1456894.1979522184</v>
      </c>
      <c r="P45" s="139">
        <v>1416348.1228668941</v>
      </c>
      <c r="Q45" s="139">
        <v>686518.771331058</v>
      </c>
      <c r="R45" s="139">
        <v>241433.44709897609</v>
      </c>
      <c r="S45" s="490">
        <v>41000</v>
      </c>
      <c r="T45" s="490"/>
      <c r="U45" s="246"/>
      <c r="V45" s="246"/>
      <c r="W45" s="246"/>
      <c r="X45" s="246"/>
      <c r="Y45" s="246"/>
      <c r="Z45" s="247"/>
      <c r="AA45" s="248"/>
      <c r="AB45" s="11" t="s">
        <v>52</v>
      </c>
      <c r="AC45" s="248"/>
      <c r="AD45" s="11"/>
      <c r="AE45" s="248"/>
      <c r="AG45" s="248"/>
      <c r="AH45" s="11"/>
      <c r="AI45" s="248"/>
    </row>
    <row r="46" spans="1:35" s="249" customFormat="1" outlineLevel="1">
      <c r="A46" s="240" t="s">
        <v>73</v>
      </c>
      <c r="B46" s="241" t="s">
        <v>3</v>
      </c>
      <c r="C46" s="242" t="s">
        <v>341</v>
      </c>
      <c r="D46" s="243" t="s">
        <v>487</v>
      </c>
      <c r="E46" s="243" t="s">
        <v>342</v>
      </c>
      <c r="F46" s="244" t="s">
        <v>297</v>
      </c>
      <c r="H46" s="245"/>
      <c r="I46" s="245" t="s">
        <v>2</v>
      </c>
      <c r="K46" s="245"/>
      <c r="L46" s="245"/>
      <c r="M46" s="245"/>
      <c r="N46" s="139">
        <v>3700000</v>
      </c>
      <c r="O46" s="139">
        <v>1998475.9880731851</v>
      </c>
      <c r="P46" s="139">
        <v>1752432.4182659392</v>
      </c>
      <c r="Q46" s="139">
        <v>910723.12742595247</v>
      </c>
      <c r="R46" s="139">
        <v>269835.73692574893</v>
      </c>
      <c r="S46" s="490">
        <v>58000</v>
      </c>
      <c r="T46" s="490"/>
      <c r="U46" s="246"/>
      <c r="V46" s="246"/>
      <c r="W46" s="246"/>
      <c r="X46" s="246"/>
      <c r="Y46" s="246"/>
      <c r="Z46" s="247"/>
      <c r="AA46" s="248"/>
      <c r="AB46" s="11"/>
      <c r="AC46" s="248"/>
      <c r="AD46" s="11"/>
      <c r="AE46" s="248"/>
      <c r="AF46" s="11" t="s">
        <v>52</v>
      </c>
      <c r="AG46" s="248"/>
      <c r="AH46" s="11"/>
      <c r="AI46" s="248"/>
    </row>
    <row r="47" spans="1:35" s="249" customFormat="1" outlineLevel="1">
      <c r="A47" s="240" t="s">
        <v>73</v>
      </c>
      <c r="B47" s="241" t="s">
        <v>3</v>
      </c>
      <c r="C47" s="242" t="s">
        <v>343</v>
      </c>
      <c r="D47" s="243" t="s">
        <v>487</v>
      </c>
      <c r="E47" s="243" t="s">
        <v>342</v>
      </c>
      <c r="F47" s="244">
        <v>0.97569444444444453</v>
      </c>
      <c r="H47" s="245"/>
      <c r="I47" s="245" t="s">
        <v>2</v>
      </c>
      <c r="K47" s="245"/>
      <c r="L47" s="245"/>
      <c r="M47" s="245"/>
      <c r="N47" s="139">
        <v>1900000</v>
      </c>
      <c r="O47" s="139">
        <v>1046842.8897325061</v>
      </c>
      <c r="P47" s="139">
        <v>1007559.2984549146</v>
      </c>
      <c r="Q47" s="139">
        <v>529841.82778615144</v>
      </c>
      <c r="R47" s="139">
        <v>143940.64917018026</v>
      </c>
      <c r="S47" s="490">
        <v>30000</v>
      </c>
      <c r="T47" s="490"/>
      <c r="U47" s="246"/>
      <c r="V47" s="246"/>
      <c r="W47" s="246"/>
      <c r="X47" s="246"/>
      <c r="Y47" s="246"/>
      <c r="Z47" s="247"/>
      <c r="AA47" s="248"/>
      <c r="AB47" s="11"/>
      <c r="AC47" s="248"/>
      <c r="AD47" s="11"/>
      <c r="AE47" s="248"/>
      <c r="AF47" s="11" t="s">
        <v>52</v>
      </c>
      <c r="AG47" s="248"/>
      <c r="AH47" s="11"/>
      <c r="AI47" s="248"/>
    </row>
    <row r="48" spans="1:35" s="249" customFormat="1" outlineLevel="1">
      <c r="A48" s="240" t="s">
        <v>73</v>
      </c>
      <c r="B48" s="241" t="s">
        <v>3</v>
      </c>
      <c r="C48" s="242" t="s">
        <v>492</v>
      </c>
      <c r="D48" s="243" t="s">
        <v>495</v>
      </c>
      <c r="E48" s="243" t="s">
        <v>494</v>
      </c>
      <c r="F48" s="244" t="s">
        <v>297</v>
      </c>
      <c r="H48" s="245"/>
      <c r="I48" s="245" t="s">
        <v>2</v>
      </c>
      <c r="K48" s="245"/>
      <c r="L48" s="245"/>
      <c r="M48" s="245"/>
      <c r="N48" s="139">
        <v>3000000</v>
      </c>
      <c r="O48" s="139">
        <v>1556830.031282586</v>
      </c>
      <c r="P48" s="139">
        <v>1565172.0542231493</v>
      </c>
      <c r="Q48" s="139">
        <v>835245.04692387907</v>
      </c>
      <c r="R48" s="139">
        <v>290928.05005213764</v>
      </c>
      <c r="S48" s="490">
        <v>50000</v>
      </c>
      <c r="T48" s="490"/>
      <c r="U48" s="246"/>
      <c r="V48" s="246"/>
      <c r="W48" s="246"/>
      <c r="X48" s="246"/>
      <c r="Y48" s="246"/>
      <c r="Z48" s="247"/>
      <c r="AA48" s="248"/>
      <c r="AB48" s="11"/>
      <c r="AC48" s="248"/>
      <c r="AD48" s="11"/>
      <c r="AE48" s="248"/>
      <c r="AF48" s="11" t="s">
        <v>52</v>
      </c>
      <c r="AG48" s="248"/>
      <c r="AH48" s="11"/>
      <c r="AI48" s="248"/>
    </row>
    <row r="49" spans="1:35" s="249" customFormat="1" outlineLevel="1">
      <c r="A49" s="240" t="s">
        <v>73</v>
      </c>
      <c r="B49" s="241" t="s">
        <v>3</v>
      </c>
      <c r="C49" s="242" t="s">
        <v>493</v>
      </c>
      <c r="D49" s="243" t="s">
        <v>495</v>
      </c>
      <c r="E49" s="243" t="s">
        <v>494</v>
      </c>
      <c r="F49" s="244">
        <v>0.97569444444444453</v>
      </c>
      <c r="H49" s="245"/>
      <c r="I49" s="245" t="s">
        <v>2</v>
      </c>
      <c r="K49" s="245"/>
      <c r="L49" s="245"/>
      <c r="M49" s="245"/>
      <c r="N49" s="139">
        <v>1500000</v>
      </c>
      <c r="O49" s="139">
        <v>792230.93371347105</v>
      </c>
      <c r="P49" s="139">
        <v>813613.68496079824</v>
      </c>
      <c r="Q49" s="139">
        <v>429793.30007127579</v>
      </c>
      <c r="R49" s="139">
        <v>140057.02066999284</v>
      </c>
      <c r="S49" s="490">
        <v>25000</v>
      </c>
      <c r="T49" s="490"/>
      <c r="U49" s="246"/>
      <c r="V49" s="246"/>
      <c r="W49" s="246"/>
      <c r="X49" s="246"/>
      <c r="Y49" s="246"/>
      <c r="Z49" s="247"/>
      <c r="AA49" s="248"/>
      <c r="AB49" s="11"/>
      <c r="AC49" s="248"/>
      <c r="AD49" s="11"/>
      <c r="AE49" s="248"/>
      <c r="AF49" s="11" t="s">
        <v>52</v>
      </c>
      <c r="AG49" s="248"/>
      <c r="AH49" s="11"/>
      <c r="AI49" s="248"/>
    </row>
    <row r="50" spans="1:35" s="249" customFormat="1" outlineLevel="1">
      <c r="A50" s="240" t="s">
        <v>73</v>
      </c>
      <c r="B50" s="241" t="s">
        <v>3</v>
      </c>
      <c r="C50" s="242" t="s">
        <v>388</v>
      </c>
      <c r="D50" s="243"/>
      <c r="E50" s="243" t="s">
        <v>58</v>
      </c>
      <c r="F50" s="244">
        <v>1</v>
      </c>
      <c r="G50" s="245"/>
      <c r="H50" s="245"/>
      <c r="I50" s="245"/>
      <c r="J50" s="245"/>
      <c r="K50" s="245"/>
      <c r="L50" s="245"/>
      <c r="M50" s="245" t="s">
        <v>2</v>
      </c>
      <c r="N50" s="139">
        <v>1200000</v>
      </c>
      <c r="O50" s="139">
        <v>713201.64745596447</v>
      </c>
      <c r="P50" s="139">
        <v>607589.91041417222</v>
      </c>
      <c r="Q50" s="139">
        <v>294000</v>
      </c>
      <c r="R50" s="139">
        <v>84611.00131277139</v>
      </c>
      <c r="S50" s="490">
        <v>14000</v>
      </c>
      <c r="T50" s="490"/>
      <c r="U50" s="246"/>
      <c r="V50" s="246"/>
      <c r="W50" s="246"/>
      <c r="X50" s="246"/>
      <c r="Y50" s="246"/>
      <c r="Z50" s="247"/>
      <c r="AA50" s="248" t="s">
        <v>6</v>
      </c>
      <c r="AB50" s="11"/>
      <c r="AC50" s="248" t="s">
        <v>6</v>
      </c>
      <c r="AD50" s="11"/>
      <c r="AE50" s="248" t="s">
        <v>6</v>
      </c>
      <c r="AF50" s="11" t="s">
        <v>6</v>
      </c>
      <c r="AG50" s="248" t="s">
        <v>6</v>
      </c>
      <c r="AH50" s="11" t="s">
        <v>6</v>
      </c>
      <c r="AI50" s="248" t="s">
        <v>6</v>
      </c>
    </row>
    <row r="51" spans="1:35" s="249" customFormat="1" outlineLevel="1">
      <c r="A51" s="240" t="s">
        <v>73</v>
      </c>
      <c r="B51" s="241" t="s">
        <v>3</v>
      </c>
      <c r="C51" s="242" t="s">
        <v>384</v>
      </c>
      <c r="D51" s="243"/>
      <c r="E51" s="243" t="s">
        <v>58</v>
      </c>
      <c r="F51" s="244" t="s">
        <v>448</v>
      </c>
      <c r="G51" s="245" t="s">
        <v>2</v>
      </c>
      <c r="H51" s="245" t="s">
        <v>2</v>
      </c>
      <c r="I51" s="245"/>
      <c r="J51" s="245"/>
      <c r="K51" s="245"/>
      <c r="L51" s="245" t="s">
        <v>2</v>
      </c>
      <c r="M51" s="245"/>
      <c r="N51" s="139">
        <v>700000</v>
      </c>
      <c r="O51" s="139">
        <v>397950.21961932653</v>
      </c>
      <c r="P51" s="139">
        <v>359146.76629474427</v>
      </c>
      <c r="Q51" s="139">
        <v>185506.13419498157</v>
      </c>
      <c r="R51" s="139">
        <v>60177.714949260364</v>
      </c>
      <c r="S51" s="490">
        <v>8300</v>
      </c>
      <c r="T51" s="490"/>
      <c r="U51" s="246"/>
      <c r="V51" s="246"/>
      <c r="W51" s="246"/>
      <c r="X51" s="246"/>
      <c r="Y51" s="246"/>
      <c r="Z51" s="247"/>
      <c r="AA51" s="248" t="s">
        <v>6</v>
      </c>
      <c r="AB51" s="11"/>
      <c r="AC51" s="248" t="s">
        <v>6</v>
      </c>
      <c r="AD51" s="11" t="s">
        <v>6</v>
      </c>
      <c r="AE51" s="248" t="s">
        <v>6</v>
      </c>
      <c r="AF51" s="11" t="s">
        <v>6</v>
      </c>
      <c r="AG51" s="248" t="s">
        <v>6</v>
      </c>
      <c r="AH51" s="11" t="s">
        <v>6</v>
      </c>
      <c r="AI51" s="248" t="s">
        <v>6</v>
      </c>
    </row>
    <row r="52" spans="1:35" s="249" customFormat="1" outlineLevel="1">
      <c r="A52" s="240" t="s">
        <v>73</v>
      </c>
      <c r="B52" s="241" t="s">
        <v>3</v>
      </c>
      <c r="C52" s="242" t="s">
        <v>237</v>
      </c>
      <c r="D52" s="243"/>
      <c r="E52" s="243" t="s">
        <v>238</v>
      </c>
      <c r="F52" s="244">
        <v>1</v>
      </c>
      <c r="G52" s="245"/>
      <c r="H52" s="245"/>
      <c r="I52" s="245" t="s">
        <v>2</v>
      </c>
      <c r="J52" s="245" t="s">
        <v>2</v>
      </c>
      <c r="K52" s="245" t="s">
        <v>2</v>
      </c>
      <c r="L52" s="245"/>
      <c r="M52" s="245"/>
      <c r="N52" s="139">
        <v>700000</v>
      </c>
      <c r="O52" s="139">
        <v>378795.96408959426</v>
      </c>
      <c r="P52" s="139">
        <v>361453.88307551912</v>
      </c>
      <c r="Q52" s="139">
        <v>171500</v>
      </c>
      <c r="R52" s="139">
        <v>58840.807538547364</v>
      </c>
      <c r="S52" s="490">
        <v>7500</v>
      </c>
      <c r="T52" s="490"/>
      <c r="U52" s="246"/>
      <c r="V52" s="246"/>
      <c r="W52" s="246"/>
      <c r="X52" s="246"/>
      <c r="Y52" s="246"/>
      <c r="Z52" s="247"/>
      <c r="AA52" s="248"/>
      <c r="AB52" s="11"/>
      <c r="AC52" s="248"/>
      <c r="AD52" s="11"/>
      <c r="AE52" s="248" t="s">
        <v>52</v>
      </c>
      <c r="AF52" s="11"/>
      <c r="AG52" s="248"/>
      <c r="AH52" s="11"/>
      <c r="AI52" s="248"/>
    </row>
    <row r="53" spans="1:35" s="249" customFormat="1">
      <c r="A53" s="240"/>
      <c r="B53" s="262" t="s">
        <v>3</v>
      </c>
      <c r="C53" s="242"/>
      <c r="D53" s="243"/>
      <c r="E53" s="243"/>
      <c r="F53" s="244"/>
      <c r="G53" s="245"/>
      <c r="H53" s="245"/>
      <c r="I53" s="245"/>
      <c r="J53" s="245"/>
      <c r="K53" s="245"/>
      <c r="L53" s="245"/>
      <c r="M53" s="245"/>
      <c r="N53" s="139"/>
      <c r="O53" s="139"/>
      <c r="P53" s="139"/>
      <c r="Q53" s="139"/>
      <c r="R53" s="139"/>
      <c r="S53" s="490"/>
      <c r="T53" s="490"/>
      <c r="U53" s="246"/>
      <c r="V53" s="246"/>
      <c r="W53" s="246"/>
      <c r="X53" s="246"/>
      <c r="Y53" s="246"/>
      <c r="Z53" s="247"/>
      <c r="AA53" s="246"/>
      <c r="AB53" s="246"/>
      <c r="AC53" s="246"/>
      <c r="AD53" s="246"/>
      <c r="AE53" s="246"/>
      <c r="AF53" s="246"/>
      <c r="AG53" s="246"/>
      <c r="AH53" s="246"/>
      <c r="AI53" s="246"/>
    </row>
    <row r="54" spans="1:35" s="249" customFormat="1">
      <c r="A54" s="240" t="s">
        <v>73</v>
      </c>
      <c r="B54" s="241" t="s">
        <v>4</v>
      </c>
      <c r="C54" s="242" t="s">
        <v>454</v>
      </c>
      <c r="D54" s="243"/>
      <c r="E54" s="243" t="s">
        <v>456</v>
      </c>
      <c r="F54" s="244" t="s">
        <v>455</v>
      </c>
      <c r="G54" s="245" t="s">
        <v>2</v>
      </c>
      <c r="H54" s="245" t="s">
        <v>2</v>
      </c>
      <c r="I54" s="245" t="s">
        <v>2</v>
      </c>
      <c r="J54" s="245" t="s">
        <v>2</v>
      </c>
      <c r="K54" s="245" t="s">
        <v>2</v>
      </c>
      <c r="L54" s="245" t="s">
        <v>2</v>
      </c>
      <c r="M54" s="245" t="s">
        <v>2</v>
      </c>
      <c r="N54" s="139">
        <v>200000</v>
      </c>
      <c r="O54" s="139">
        <v>119540.22988505747</v>
      </c>
      <c r="P54" s="139">
        <v>93486.590038314171</v>
      </c>
      <c r="Q54" s="139">
        <v>49042.145593869725</v>
      </c>
      <c r="R54" s="139">
        <v>13026.819923371646</v>
      </c>
      <c r="S54" s="490">
        <v>1700</v>
      </c>
      <c r="T54" s="490"/>
      <c r="U54" s="246"/>
      <c r="V54" s="246"/>
      <c r="W54" s="246"/>
      <c r="X54" s="246"/>
      <c r="Y54" s="246"/>
      <c r="Z54" s="247"/>
      <c r="AA54" s="248" t="s">
        <v>6</v>
      </c>
      <c r="AB54" s="11" t="s">
        <v>52</v>
      </c>
      <c r="AC54" s="248" t="s">
        <v>6</v>
      </c>
      <c r="AD54" s="11"/>
      <c r="AE54" s="248" t="s">
        <v>52</v>
      </c>
      <c r="AF54" s="11" t="s">
        <v>52</v>
      </c>
      <c r="AG54" s="248"/>
      <c r="AH54" s="246"/>
      <c r="AI54" s="248" t="s">
        <v>52</v>
      </c>
    </row>
    <row r="55" spans="1:35" s="249" customFormat="1">
      <c r="A55" s="240" t="s">
        <v>73</v>
      </c>
      <c r="B55" s="241" t="s">
        <v>4</v>
      </c>
      <c r="C55" s="242" t="s">
        <v>458</v>
      </c>
      <c r="D55" s="243"/>
      <c r="E55" s="243" t="s">
        <v>461</v>
      </c>
      <c r="F55" s="244" t="s">
        <v>460</v>
      </c>
      <c r="G55" s="245" t="s">
        <v>2</v>
      </c>
      <c r="H55" s="245" t="s">
        <v>2</v>
      </c>
      <c r="I55" s="245" t="s">
        <v>2</v>
      </c>
      <c r="J55" s="245" t="s">
        <v>2</v>
      </c>
      <c r="K55" s="245" t="s">
        <v>2</v>
      </c>
      <c r="L55" s="245" t="s">
        <v>2</v>
      </c>
      <c r="M55" s="245" t="s">
        <v>2</v>
      </c>
      <c r="N55" s="139">
        <v>550000</v>
      </c>
      <c r="O55" s="139">
        <v>337831.12582781457</v>
      </c>
      <c r="P55" s="139">
        <v>183940.39735099336</v>
      </c>
      <c r="Q55" s="139">
        <v>87417.218543046358</v>
      </c>
      <c r="R55" s="139">
        <v>19122.51655629139</v>
      </c>
      <c r="S55" s="490">
        <v>3000</v>
      </c>
      <c r="T55" s="490"/>
      <c r="U55" s="246"/>
      <c r="V55" s="246"/>
      <c r="W55" s="246"/>
      <c r="X55" s="246"/>
      <c r="Y55" s="246"/>
      <c r="Z55" s="247"/>
      <c r="AA55" s="248" t="s">
        <v>6</v>
      </c>
      <c r="AB55" s="11" t="s">
        <v>52</v>
      </c>
      <c r="AC55" s="248" t="s">
        <v>6</v>
      </c>
      <c r="AD55" s="11"/>
      <c r="AE55" s="248" t="s">
        <v>52</v>
      </c>
      <c r="AF55" s="11"/>
      <c r="AG55" s="248" t="s">
        <v>52</v>
      </c>
      <c r="AH55" s="246"/>
      <c r="AI55" s="248" t="s">
        <v>52</v>
      </c>
    </row>
    <row r="56" spans="1:35" s="249" customFormat="1">
      <c r="A56" s="240" t="s">
        <v>73</v>
      </c>
      <c r="B56" s="241" t="s">
        <v>4</v>
      </c>
      <c r="C56" s="242" t="s">
        <v>459</v>
      </c>
      <c r="D56" s="243"/>
      <c r="E56" s="243" t="s">
        <v>462</v>
      </c>
      <c r="F56" s="244">
        <v>0.52430555555555558</v>
      </c>
      <c r="G56" s="245"/>
      <c r="H56" s="245" t="s">
        <v>2</v>
      </c>
      <c r="I56" s="245" t="s">
        <v>2</v>
      </c>
      <c r="J56" s="245" t="s">
        <v>2</v>
      </c>
      <c r="K56" s="245" t="s">
        <v>2</v>
      </c>
      <c r="L56" s="245" t="s">
        <v>2</v>
      </c>
      <c r="M56" s="245"/>
      <c r="N56" s="139">
        <v>900000</v>
      </c>
      <c r="O56" s="139">
        <v>552250.2744237103</v>
      </c>
      <c r="P56" s="139">
        <v>287486.2788144896</v>
      </c>
      <c r="Q56" s="139">
        <v>131394.07244785948</v>
      </c>
      <c r="R56" s="139">
        <v>30625.686059275518</v>
      </c>
      <c r="S56" s="490">
        <v>4600</v>
      </c>
      <c r="T56" s="490"/>
      <c r="U56" s="246"/>
      <c r="V56" s="246"/>
      <c r="W56" s="246"/>
      <c r="X56" s="246"/>
      <c r="Y56" s="246"/>
      <c r="Z56" s="247"/>
      <c r="AA56" s="248" t="s">
        <v>6</v>
      </c>
      <c r="AB56" s="11" t="s">
        <v>52</v>
      </c>
      <c r="AC56" s="248" t="s">
        <v>6</v>
      </c>
      <c r="AD56" s="11"/>
      <c r="AE56" s="248" t="s">
        <v>52</v>
      </c>
      <c r="AF56" s="11" t="s">
        <v>52</v>
      </c>
      <c r="AG56" s="248"/>
      <c r="AH56" s="246"/>
      <c r="AI56" s="248" t="s">
        <v>52</v>
      </c>
    </row>
    <row r="57" spans="1:35" s="70" customFormat="1" outlineLevel="1">
      <c r="A57" s="240" t="s">
        <v>73</v>
      </c>
      <c r="B57" s="241" t="s">
        <v>4</v>
      </c>
      <c r="C57" s="242" t="s">
        <v>15</v>
      </c>
      <c r="D57" s="259"/>
      <c r="E57" s="243" t="s">
        <v>161</v>
      </c>
      <c r="F57" s="244" t="s">
        <v>466</v>
      </c>
      <c r="G57" s="245" t="s">
        <v>2</v>
      </c>
      <c r="H57" s="245" t="s">
        <v>2</v>
      </c>
      <c r="I57" s="245" t="s">
        <v>2</v>
      </c>
      <c r="J57" s="245" t="s">
        <v>2</v>
      </c>
      <c r="K57" s="245" t="s">
        <v>2</v>
      </c>
      <c r="L57" s="245" t="s">
        <v>2</v>
      </c>
      <c r="M57" s="245" t="s">
        <v>2</v>
      </c>
      <c r="N57" s="139">
        <v>1350000</v>
      </c>
      <c r="O57" s="139">
        <v>787006.14574187878</v>
      </c>
      <c r="P57" s="139">
        <v>512028.09482001775</v>
      </c>
      <c r="Q57" s="139">
        <v>226382.79192273924</v>
      </c>
      <c r="R57" s="139">
        <v>77041.264266900806</v>
      </c>
      <c r="S57" s="490">
        <v>8300</v>
      </c>
      <c r="T57" s="490"/>
      <c r="U57" s="246"/>
      <c r="V57" s="246"/>
      <c r="W57" s="246"/>
      <c r="X57" s="246"/>
      <c r="Y57" s="246"/>
      <c r="Z57" s="247"/>
      <c r="AA57" s="248" t="s">
        <v>6</v>
      </c>
      <c r="AB57" s="11" t="s">
        <v>6</v>
      </c>
      <c r="AC57" s="248" t="s">
        <v>6</v>
      </c>
      <c r="AD57" s="11"/>
      <c r="AE57" s="248" t="s">
        <v>52</v>
      </c>
      <c r="AF57" s="11" t="s">
        <v>52</v>
      </c>
      <c r="AG57" s="248" t="s">
        <v>52</v>
      </c>
      <c r="AH57" s="246" t="s">
        <v>52</v>
      </c>
      <c r="AI57" s="248" t="s">
        <v>52</v>
      </c>
    </row>
    <row r="58" spans="1:35" s="70" customFormat="1" outlineLevel="1">
      <c r="A58" s="240" t="s">
        <v>73</v>
      </c>
      <c r="B58" s="241" t="s">
        <v>4</v>
      </c>
      <c r="C58" s="242" t="s">
        <v>16</v>
      </c>
      <c r="D58" s="250"/>
      <c r="E58" s="243" t="s">
        <v>39</v>
      </c>
      <c r="F58" s="244">
        <v>0.55555555555555558</v>
      </c>
      <c r="G58" s="245" t="s">
        <v>2</v>
      </c>
      <c r="H58" s="263"/>
      <c r="I58" s="263"/>
      <c r="J58" s="263"/>
      <c r="K58" s="263"/>
      <c r="L58" s="263"/>
      <c r="M58" s="252"/>
      <c r="N58" s="139">
        <v>1650000</v>
      </c>
      <c r="O58" s="139">
        <v>834364.14836826012</v>
      </c>
      <c r="P58" s="139">
        <v>860589.46495516819</v>
      </c>
      <c r="Q58" s="139">
        <v>399601.99022165401</v>
      </c>
      <c r="R58" s="139">
        <v>155265.27650605529</v>
      </c>
      <c r="S58" s="490">
        <v>14700</v>
      </c>
      <c r="T58" s="490"/>
      <c r="U58" s="253"/>
      <c r="V58" s="253"/>
      <c r="W58" s="253"/>
      <c r="X58" s="253"/>
      <c r="Y58" s="253"/>
      <c r="Z58" s="254"/>
      <c r="AA58" s="248" t="s">
        <v>6</v>
      </c>
      <c r="AB58" s="11" t="s">
        <v>6</v>
      </c>
      <c r="AC58" s="248" t="s">
        <v>6</v>
      </c>
      <c r="AD58" s="11"/>
      <c r="AE58" s="248"/>
      <c r="AF58" s="11" t="s">
        <v>6</v>
      </c>
      <c r="AG58" s="248" t="s">
        <v>52</v>
      </c>
      <c r="AH58" s="11" t="s">
        <v>52</v>
      </c>
      <c r="AI58" s="248" t="s">
        <v>6</v>
      </c>
    </row>
    <row r="59" spans="1:35" s="70" customFormat="1" outlineLevel="1">
      <c r="A59" s="240" t="s">
        <v>73</v>
      </c>
      <c r="B59" s="241" t="s">
        <v>4</v>
      </c>
      <c r="C59" s="242" t="s">
        <v>17</v>
      </c>
      <c r="D59" s="250"/>
      <c r="E59" s="243" t="s">
        <v>221</v>
      </c>
      <c r="F59" s="244">
        <v>0.57291666666666663</v>
      </c>
      <c r="G59" s="245" t="s">
        <v>2</v>
      </c>
      <c r="H59" s="252"/>
      <c r="I59" s="252"/>
      <c r="J59" s="252"/>
      <c r="K59" s="252"/>
      <c r="L59" s="252"/>
      <c r="M59" s="252"/>
      <c r="N59" s="139">
        <v>1000000</v>
      </c>
      <c r="O59" s="139">
        <v>485945.68201475043</v>
      </c>
      <c r="P59" s="139">
        <v>592940.62576923124</v>
      </c>
      <c r="Q59" s="139">
        <v>291742.27271443309</v>
      </c>
      <c r="R59" s="139">
        <v>109872.12097326337</v>
      </c>
      <c r="S59" s="490">
        <v>10800</v>
      </c>
      <c r="T59" s="490"/>
      <c r="U59" s="253"/>
      <c r="V59" s="253"/>
      <c r="W59" s="253"/>
      <c r="X59" s="253"/>
      <c r="Y59" s="253"/>
      <c r="Z59" s="254"/>
      <c r="AA59" s="248" t="s">
        <v>6</v>
      </c>
      <c r="AB59" s="11" t="s">
        <v>6</v>
      </c>
      <c r="AC59" s="248" t="s">
        <v>6</v>
      </c>
      <c r="AD59" s="11"/>
      <c r="AE59" s="248"/>
      <c r="AF59" s="11" t="s">
        <v>6</v>
      </c>
      <c r="AG59" s="248" t="s">
        <v>52</v>
      </c>
      <c r="AH59" s="11" t="s">
        <v>52</v>
      </c>
      <c r="AI59" s="248" t="s">
        <v>6</v>
      </c>
    </row>
    <row r="60" spans="1:35" s="70" customFormat="1" outlineLevel="1">
      <c r="A60" s="240" t="s">
        <v>73</v>
      </c>
      <c r="B60" s="241" t="s">
        <v>4</v>
      </c>
      <c r="C60" s="242" t="s">
        <v>360</v>
      </c>
      <c r="D60" s="250"/>
      <c r="E60" s="243" t="s">
        <v>362</v>
      </c>
      <c r="F60" s="244">
        <v>0.57986111111111105</v>
      </c>
      <c r="G60" s="245"/>
      <c r="H60" s="245"/>
      <c r="I60" s="245"/>
      <c r="J60" s="245"/>
      <c r="K60" s="245"/>
      <c r="M60" s="245" t="s">
        <v>2</v>
      </c>
      <c r="N60" s="139">
        <v>650000</v>
      </c>
      <c r="O60" s="139">
        <v>326569.48962993087</v>
      </c>
      <c r="P60" s="139">
        <v>350502.14136844245</v>
      </c>
      <c r="Q60" s="139">
        <v>166221.34251728345</v>
      </c>
      <c r="R60" s="139">
        <v>52756.535303985365</v>
      </c>
      <c r="S60" s="490">
        <v>5500</v>
      </c>
      <c r="T60" s="490"/>
      <c r="U60" s="253"/>
      <c r="V60" s="253"/>
      <c r="W60" s="253"/>
      <c r="X60" s="253"/>
      <c r="Y60" s="253"/>
      <c r="Z60" s="254"/>
      <c r="AA60" s="248"/>
      <c r="AB60" s="11"/>
      <c r="AC60" s="248"/>
      <c r="AD60" s="11"/>
      <c r="AE60" s="248"/>
      <c r="AF60" s="11" t="s">
        <v>52</v>
      </c>
      <c r="AG60" s="248" t="s">
        <v>52</v>
      </c>
      <c r="AH60" s="11" t="s">
        <v>52</v>
      </c>
      <c r="AI60" s="248" t="s">
        <v>52</v>
      </c>
    </row>
    <row r="61" spans="1:35" s="70" customFormat="1" outlineLevel="1">
      <c r="A61" s="240" t="s">
        <v>73</v>
      </c>
      <c r="B61" s="241" t="s">
        <v>4</v>
      </c>
      <c r="C61" s="242" t="s">
        <v>361</v>
      </c>
      <c r="D61" s="250"/>
      <c r="E61" s="243" t="s">
        <v>362</v>
      </c>
      <c r="F61" s="244">
        <v>0.60416666666666663</v>
      </c>
      <c r="G61" s="245"/>
      <c r="H61" s="245"/>
      <c r="I61" s="245"/>
      <c r="J61" s="245"/>
      <c r="K61" s="245"/>
      <c r="M61" s="245" t="s">
        <v>2</v>
      </c>
      <c r="N61" s="139">
        <v>550000</v>
      </c>
      <c r="O61" s="139">
        <v>300743.07048915775</v>
      </c>
      <c r="P61" s="139">
        <v>271455.99267087557</v>
      </c>
      <c r="Q61" s="139">
        <v>135379.60418128083</v>
      </c>
      <c r="R61" s="139">
        <v>60700.34920671428</v>
      </c>
      <c r="S61" s="490">
        <v>4500</v>
      </c>
      <c r="T61" s="490"/>
      <c r="U61" s="253"/>
      <c r="V61" s="253"/>
      <c r="W61" s="253"/>
      <c r="X61" s="253"/>
      <c r="Y61" s="253"/>
      <c r="Z61" s="254"/>
      <c r="AA61" s="248"/>
      <c r="AB61" s="11"/>
      <c r="AC61" s="248"/>
      <c r="AD61" s="11"/>
      <c r="AE61" s="248"/>
      <c r="AF61" s="11" t="s">
        <v>52</v>
      </c>
      <c r="AG61" s="248" t="s">
        <v>52</v>
      </c>
      <c r="AH61" s="11" t="s">
        <v>52</v>
      </c>
      <c r="AI61" s="248" t="s">
        <v>52</v>
      </c>
    </row>
    <row r="62" spans="1:35" s="70" customFormat="1" outlineLevel="1">
      <c r="A62" s="240" t="s">
        <v>73</v>
      </c>
      <c r="B62" s="241" t="s">
        <v>4</v>
      </c>
      <c r="C62" s="242" t="s">
        <v>241</v>
      </c>
      <c r="D62" s="250"/>
      <c r="E62" s="243" t="s">
        <v>363</v>
      </c>
      <c r="F62" s="244" t="s">
        <v>505</v>
      </c>
      <c r="G62" s="245"/>
      <c r="H62" s="245" t="s">
        <v>2</v>
      </c>
      <c r="I62" s="245" t="s">
        <v>2</v>
      </c>
      <c r="J62" s="245" t="s">
        <v>2</v>
      </c>
      <c r="K62" s="245" t="s">
        <v>2</v>
      </c>
      <c r="L62" s="245" t="s">
        <v>2</v>
      </c>
      <c r="M62" s="252"/>
      <c r="N62" s="139">
        <v>700000</v>
      </c>
      <c r="O62" s="139">
        <v>389680.02870770474</v>
      </c>
      <c r="P62" s="139">
        <v>310263.45299860946</v>
      </c>
      <c r="Q62" s="139">
        <v>156782.79331947787</v>
      </c>
      <c r="R62" s="139">
        <v>49963.218253315586</v>
      </c>
      <c r="S62" s="490">
        <v>5400</v>
      </c>
      <c r="T62" s="490"/>
      <c r="U62" s="253"/>
      <c r="V62" s="253"/>
      <c r="W62" s="253"/>
      <c r="X62" s="253"/>
      <c r="Y62" s="253"/>
      <c r="Z62" s="254"/>
      <c r="AA62" s="248"/>
      <c r="AB62" s="11"/>
      <c r="AC62" s="248"/>
      <c r="AD62" s="11"/>
      <c r="AE62" s="248" t="s">
        <v>52</v>
      </c>
      <c r="AG62" s="248"/>
      <c r="AH62" s="11"/>
      <c r="AI62" s="248"/>
    </row>
    <row r="63" spans="1:35" s="70" customFormat="1" outlineLevel="1">
      <c r="A63" s="240" t="s">
        <v>73</v>
      </c>
      <c r="B63" s="241" t="s">
        <v>4</v>
      </c>
      <c r="C63" s="242" t="s">
        <v>18</v>
      </c>
      <c r="D63" s="259"/>
      <c r="E63" s="243" t="s">
        <v>55</v>
      </c>
      <c r="F63" s="244">
        <v>0.56944444444444442</v>
      </c>
      <c r="G63" s="263"/>
      <c r="H63" s="245" t="s">
        <v>2</v>
      </c>
      <c r="I63" s="245" t="s">
        <v>2</v>
      </c>
      <c r="J63" s="245" t="s">
        <v>2</v>
      </c>
      <c r="K63" s="245" t="s">
        <v>2</v>
      </c>
      <c r="L63" s="245" t="s">
        <v>2</v>
      </c>
      <c r="M63" s="252"/>
      <c r="N63" s="139">
        <v>1050000</v>
      </c>
      <c r="O63" s="139">
        <v>573087.81869688386</v>
      </c>
      <c r="P63" s="139">
        <v>441000</v>
      </c>
      <c r="Q63" s="139">
        <v>204750</v>
      </c>
      <c r="R63" s="139">
        <v>63000</v>
      </c>
      <c r="S63" s="490">
        <v>7000</v>
      </c>
      <c r="T63" s="490"/>
      <c r="U63" s="253"/>
      <c r="V63" s="253"/>
      <c r="W63" s="253"/>
      <c r="X63" s="253"/>
      <c r="Y63" s="253"/>
      <c r="Z63" s="254"/>
      <c r="AA63" s="248" t="s">
        <v>6</v>
      </c>
      <c r="AB63" s="11" t="s">
        <v>6</v>
      </c>
      <c r="AC63" s="248" t="s">
        <v>6</v>
      </c>
      <c r="AD63" s="11"/>
      <c r="AE63" s="248"/>
      <c r="AF63" s="11" t="s">
        <v>52</v>
      </c>
      <c r="AG63" s="248" t="s">
        <v>6</v>
      </c>
      <c r="AH63" s="11" t="s">
        <v>52</v>
      </c>
      <c r="AI63" s="248" t="s">
        <v>52</v>
      </c>
    </row>
    <row r="64" spans="1:35" s="70" customFormat="1" outlineLevel="1">
      <c r="A64" s="240" t="s">
        <v>73</v>
      </c>
      <c r="B64" s="241" t="s">
        <v>4</v>
      </c>
      <c r="C64" s="242" t="s">
        <v>356</v>
      </c>
      <c r="D64" s="259" t="s">
        <v>457</v>
      </c>
      <c r="E64" s="243" t="s">
        <v>420</v>
      </c>
      <c r="F64" s="244">
        <v>0.52777777777777779</v>
      </c>
      <c r="G64" s="245" t="s">
        <v>2</v>
      </c>
      <c r="I64" s="245"/>
      <c r="J64" s="245"/>
      <c r="K64" s="245"/>
      <c r="L64" s="245"/>
      <c r="M64" s="252"/>
      <c r="N64" s="139">
        <v>550000</v>
      </c>
      <c r="O64" s="139">
        <v>321476.61329108203</v>
      </c>
      <c r="P64" s="139">
        <v>236500</v>
      </c>
      <c r="Q64" s="139">
        <v>101750</v>
      </c>
      <c r="R64" s="139">
        <v>38500.000000000007</v>
      </c>
      <c r="S64" s="490">
        <v>3600</v>
      </c>
      <c r="T64" s="490"/>
      <c r="U64" s="253"/>
      <c r="V64" s="253"/>
      <c r="W64" s="253"/>
      <c r="X64" s="253"/>
      <c r="Y64" s="253"/>
      <c r="Z64" s="254"/>
      <c r="AA64" s="248" t="s">
        <v>6</v>
      </c>
      <c r="AB64" s="11" t="s">
        <v>52</v>
      </c>
      <c r="AC64" s="248" t="s">
        <v>6</v>
      </c>
      <c r="AD64" s="11"/>
      <c r="AE64" s="248" t="s">
        <v>52</v>
      </c>
      <c r="AG64" s="248" t="s">
        <v>52</v>
      </c>
      <c r="AH64" s="11"/>
      <c r="AI64" s="248" t="s">
        <v>52</v>
      </c>
    </row>
    <row r="65" spans="1:35" s="70" customFormat="1" outlineLevel="1">
      <c r="A65" s="240" t="s">
        <v>73</v>
      </c>
      <c r="B65" s="241" t="s">
        <v>4</v>
      </c>
      <c r="C65" s="242" t="s">
        <v>357</v>
      </c>
      <c r="D65" s="259"/>
      <c r="E65" s="243" t="s">
        <v>421</v>
      </c>
      <c r="F65" s="244">
        <v>0.52777777777777779</v>
      </c>
      <c r="I65" s="245"/>
      <c r="J65" s="245"/>
      <c r="K65" s="245"/>
      <c r="L65" s="245"/>
      <c r="M65" s="245" t="s">
        <v>2</v>
      </c>
      <c r="N65" s="139">
        <v>600000</v>
      </c>
      <c r="O65" s="139">
        <v>349701.63433927216</v>
      </c>
      <c r="P65" s="139">
        <v>219000</v>
      </c>
      <c r="Q65" s="139">
        <v>99000</v>
      </c>
      <c r="R65" s="139">
        <v>24000</v>
      </c>
      <c r="S65" s="490">
        <v>3500</v>
      </c>
      <c r="T65" s="490"/>
      <c r="U65" s="253"/>
      <c r="V65" s="253"/>
      <c r="W65" s="253"/>
      <c r="X65" s="253"/>
      <c r="Y65" s="253"/>
      <c r="Z65" s="254"/>
      <c r="AA65" s="248" t="s">
        <v>6</v>
      </c>
      <c r="AB65" s="11"/>
      <c r="AC65" s="248" t="s">
        <v>6</v>
      </c>
      <c r="AD65" s="11"/>
      <c r="AE65" s="248"/>
      <c r="AF65" s="11"/>
      <c r="AG65" s="248"/>
      <c r="AH65" s="11"/>
      <c r="AI65" s="248"/>
    </row>
    <row r="66" spans="1:35" s="70" customFormat="1" outlineLevel="1">
      <c r="A66" s="240" t="s">
        <v>73</v>
      </c>
      <c r="B66" s="241" t="s">
        <v>4</v>
      </c>
      <c r="C66" s="242" t="s">
        <v>298</v>
      </c>
      <c r="D66" s="259"/>
      <c r="E66" s="243" t="s">
        <v>496</v>
      </c>
      <c r="F66" s="244" t="s">
        <v>497</v>
      </c>
      <c r="G66" s="245" t="s">
        <v>2</v>
      </c>
      <c r="H66" s="245"/>
      <c r="I66" s="245"/>
      <c r="J66" s="245"/>
      <c r="K66" s="245"/>
      <c r="L66" s="245"/>
      <c r="M66" s="252"/>
      <c r="N66" s="139">
        <v>650000</v>
      </c>
      <c r="O66" s="139">
        <v>334607.69832305156</v>
      </c>
      <c r="P66" s="139">
        <v>354250</v>
      </c>
      <c r="Q66" s="139">
        <v>195000</v>
      </c>
      <c r="R66" s="139">
        <v>55250.000000000007</v>
      </c>
      <c r="S66" s="490">
        <v>6200</v>
      </c>
      <c r="T66" s="490"/>
      <c r="U66" s="253"/>
      <c r="V66" s="253"/>
      <c r="W66" s="253"/>
      <c r="X66" s="253"/>
      <c r="Y66" s="253"/>
      <c r="Z66" s="254"/>
      <c r="AA66" s="248"/>
      <c r="AB66" s="11"/>
      <c r="AC66" s="248"/>
      <c r="AD66" s="11"/>
      <c r="AE66" s="248" t="s">
        <v>52</v>
      </c>
      <c r="AF66" s="11" t="s">
        <v>52</v>
      </c>
      <c r="AG66" s="248"/>
      <c r="AH66" s="11"/>
      <c r="AI66" s="248"/>
    </row>
    <row r="67" spans="1:35" s="70" customFormat="1" outlineLevel="1">
      <c r="A67" s="240" t="s">
        <v>73</v>
      </c>
      <c r="B67" s="241" t="s">
        <v>4</v>
      </c>
      <c r="C67" s="242" t="s">
        <v>498</v>
      </c>
      <c r="D67" s="250"/>
      <c r="E67" s="243" t="s">
        <v>499</v>
      </c>
      <c r="F67" s="244" t="s">
        <v>500</v>
      </c>
      <c r="G67" s="245"/>
      <c r="H67" s="245" t="s">
        <v>2</v>
      </c>
      <c r="I67" s="245" t="s">
        <v>2</v>
      </c>
      <c r="J67" s="245" t="s">
        <v>2</v>
      </c>
      <c r="K67" s="245" t="s">
        <v>2</v>
      </c>
      <c r="L67" s="245" t="s">
        <v>2</v>
      </c>
      <c r="M67" s="252"/>
      <c r="N67" s="139">
        <v>600000</v>
      </c>
      <c r="O67" s="139">
        <v>360948.19363993767</v>
      </c>
      <c r="P67" s="139">
        <v>291908.7165887361</v>
      </c>
      <c r="Q67" s="139">
        <v>154263.38195268335</v>
      </c>
      <c r="R67" s="139">
        <v>42169.027845627752</v>
      </c>
      <c r="S67" s="490">
        <v>5200</v>
      </c>
      <c r="T67" s="490"/>
      <c r="U67" s="253"/>
      <c r="V67" s="253"/>
      <c r="W67" s="253"/>
      <c r="X67" s="253"/>
      <c r="Y67" s="253"/>
      <c r="Z67" s="254"/>
      <c r="AA67" s="248" t="s">
        <v>6</v>
      </c>
      <c r="AB67" s="11" t="s">
        <v>52</v>
      </c>
      <c r="AC67" s="248" t="s">
        <v>6</v>
      </c>
      <c r="AD67" s="11" t="s">
        <v>6</v>
      </c>
      <c r="AE67" s="248" t="s">
        <v>52</v>
      </c>
      <c r="AF67" s="11" t="s">
        <v>6</v>
      </c>
      <c r="AG67" s="248" t="s">
        <v>52</v>
      </c>
      <c r="AH67" s="11" t="s">
        <v>6</v>
      </c>
      <c r="AI67" s="248" t="s">
        <v>52</v>
      </c>
    </row>
    <row r="68" spans="1:35" s="70" customFormat="1" outlineLevel="1">
      <c r="A68" s="240" t="s">
        <v>73</v>
      </c>
      <c r="B68" s="241" t="s">
        <v>4</v>
      </c>
      <c r="C68" s="242" t="s">
        <v>501</v>
      </c>
      <c r="D68" s="250"/>
      <c r="E68" s="243" t="s">
        <v>207</v>
      </c>
      <c r="F68" s="244">
        <v>0.73958333333333337</v>
      </c>
      <c r="G68" s="245"/>
      <c r="H68" s="245" t="s">
        <v>2</v>
      </c>
      <c r="I68" s="245" t="s">
        <v>2</v>
      </c>
      <c r="J68" s="245" t="s">
        <v>2</v>
      </c>
      <c r="K68" s="245" t="s">
        <v>2</v>
      </c>
      <c r="L68" s="245" t="s">
        <v>2</v>
      </c>
      <c r="M68" s="252"/>
      <c r="N68" s="139">
        <v>650000</v>
      </c>
      <c r="O68" s="139">
        <v>334607.69832305156</v>
      </c>
      <c r="P68" s="139">
        <v>354250</v>
      </c>
      <c r="Q68" s="139">
        <v>195000</v>
      </c>
      <c r="R68" s="139">
        <v>55250.000000000007</v>
      </c>
      <c r="S68" s="490">
        <v>6200</v>
      </c>
      <c r="T68" s="490"/>
      <c r="U68" s="253"/>
      <c r="V68" s="253"/>
      <c r="W68" s="253"/>
      <c r="X68" s="253"/>
      <c r="Y68" s="253"/>
      <c r="Z68" s="254"/>
      <c r="AA68" s="248" t="s">
        <v>6</v>
      </c>
      <c r="AB68" s="11" t="s">
        <v>52</v>
      </c>
      <c r="AC68" s="248" t="s">
        <v>6</v>
      </c>
      <c r="AD68" s="11" t="s">
        <v>6</v>
      </c>
      <c r="AE68" s="248" t="s">
        <v>52</v>
      </c>
      <c r="AF68" s="11" t="s">
        <v>6</v>
      </c>
      <c r="AG68" s="248"/>
      <c r="AH68" s="11" t="s">
        <v>6</v>
      </c>
      <c r="AI68" s="248"/>
    </row>
    <row r="69" spans="1:35" s="70" customFormat="1" outlineLevel="1">
      <c r="A69" s="240" t="s">
        <v>73</v>
      </c>
      <c r="B69" s="241" t="s">
        <v>4</v>
      </c>
      <c r="C69" s="242" t="s">
        <v>220</v>
      </c>
      <c r="D69" s="250"/>
      <c r="E69" s="243" t="s">
        <v>422</v>
      </c>
      <c r="F69" s="244" t="s">
        <v>502</v>
      </c>
      <c r="G69" s="245"/>
      <c r="H69" s="245"/>
      <c r="I69" s="245"/>
      <c r="J69" s="245"/>
      <c r="K69" s="245"/>
      <c r="L69" s="245"/>
      <c r="M69" s="245" t="s">
        <v>2</v>
      </c>
      <c r="N69" s="139">
        <v>550000</v>
      </c>
      <c r="O69" s="139">
        <v>291974.20020333125</v>
      </c>
      <c r="P69" s="139">
        <v>206250</v>
      </c>
      <c r="Q69" s="139">
        <v>104500</v>
      </c>
      <c r="R69" s="139">
        <v>22000</v>
      </c>
      <c r="S69" s="490">
        <v>3400</v>
      </c>
      <c r="T69" s="490"/>
      <c r="U69" s="253"/>
      <c r="V69" s="253"/>
      <c r="W69" s="253"/>
      <c r="X69" s="253"/>
      <c r="Y69" s="253"/>
      <c r="Z69" s="254"/>
      <c r="AA69" s="248"/>
      <c r="AB69" s="11"/>
      <c r="AC69" s="248"/>
      <c r="AD69" s="11"/>
      <c r="AE69" s="248"/>
      <c r="AF69" s="11"/>
      <c r="AG69" s="248" t="s">
        <v>52</v>
      </c>
      <c r="AH69" s="11" t="s">
        <v>52</v>
      </c>
      <c r="AI69" s="248"/>
    </row>
    <row r="70" spans="1:35" s="70" customFormat="1" outlineLevel="1">
      <c r="A70" s="240" t="s">
        <v>73</v>
      </c>
      <c r="B70" s="241" t="s">
        <v>4</v>
      </c>
      <c r="C70" s="242" t="s">
        <v>358</v>
      </c>
      <c r="D70" s="250"/>
      <c r="E70" s="243" t="s">
        <v>207</v>
      </c>
      <c r="F70" s="244">
        <v>0.79861111111111116</v>
      </c>
      <c r="G70" s="245"/>
      <c r="H70" s="245" t="s">
        <v>2</v>
      </c>
      <c r="I70" s="245" t="s">
        <v>2</v>
      </c>
      <c r="J70" s="245" t="s">
        <v>2</v>
      </c>
      <c r="K70" s="245" t="s">
        <v>2</v>
      </c>
      <c r="L70" s="245" t="s">
        <v>2</v>
      </c>
      <c r="M70" s="245"/>
      <c r="N70" s="139">
        <v>550000</v>
      </c>
      <c r="O70" s="139">
        <v>305074.47531388508</v>
      </c>
      <c r="P70" s="139">
        <v>268521.34264049545</v>
      </c>
      <c r="Q70" s="139">
        <v>124483.22857628217</v>
      </c>
      <c r="R70" s="139">
        <v>37606.365728228811</v>
      </c>
      <c r="S70" s="490">
        <v>4900</v>
      </c>
      <c r="T70" s="490"/>
      <c r="U70" s="264"/>
      <c r="V70" s="264"/>
      <c r="W70" s="264"/>
      <c r="X70" s="264"/>
      <c r="Y70" s="264"/>
      <c r="AA70" s="248" t="s">
        <v>6</v>
      </c>
      <c r="AB70" s="11"/>
      <c r="AC70" s="248" t="s">
        <v>6</v>
      </c>
      <c r="AD70" s="11" t="s">
        <v>6</v>
      </c>
      <c r="AE70" s="248" t="s">
        <v>6</v>
      </c>
      <c r="AF70" s="11" t="s">
        <v>6</v>
      </c>
      <c r="AG70" s="248"/>
      <c r="AH70" s="11" t="s">
        <v>6</v>
      </c>
      <c r="AI70" s="248"/>
    </row>
    <row r="71" spans="1:35" s="70" customFormat="1" outlineLevel="1">
      <c r="A71" s="240" t="s">
        <v>73</v>
      </c>
      <c r="B71" s="241" t="s">
        <v>4</v>
      </c>
      <c r="C71" s="242" t="s">
        <v>359</v>
      </c>
      <c r="D71" s="250"/>
      <c r="E71" s="243" t="s">
        <v>207</v>
      </c>
      <c r="F71" s="244">
        <v>0.8125</v>
      </c>
      <c r="G71" s="245"/>
      <c r="H71" s="245" t="s">
        <v>2</v>
      </c>
      <c r="I71" s="245" t="s">
        <v>2</v>
      </c>
      <c r="J71" s="245" t="s">
        <v>2</v>
      </c>
      <c r="K71" s="245" t="s">
        <v>2</v>
      </c>
      <c r="L71" s="245" t="s">
        <v>2</v>
      </c>
      <c r="M71" s="245"/>
      <c r="N71" s="139">
        <v>650000</v>
      </c>
      <c r="O71" s="139">
        <v>353505.35844687279</v>
      </c>
      <c r="P71" s="139">
        <v>351925.29094820499</v>
      </c>
      <c r="Q71" s="139">
        <v>148558.41661019844</v>
      </c>
      <c r="R71" s="139">
        <v>45809.128767195383</v>
      </c>
      <c r="S71" s="490">
        <v>6100</v>
      </c>
      <c r="T71" s="490"/>
      <c r="U71" s="264"/>
      <c r="V71" s="264"/>
      <c r="W71" s="264"/>
      <c r="X71" s="264"/>
      <c r="Y71" s="264"/>
      <c r="AA71" s="248" t="s">
        <v>6</v>
      </c>
      <c r="AB71" s="11"/>
      <c r="AC71" s="248" t="s">
        <v>6</v>
      </c>
      <c r="AD71" s="11" t="s">
        <v>6</v>
      </c>
      <c r="AE71" s="248" t="s">
        <v>6</v>
      </c>
      <c r="AF71" s="11" t="s">
        <v>6</v>
      </c>
      <c r="AG71" s="248"/>
      <c r="AH71" s="11" t="s">
        <v>6</v>
      </c>
      <c r="AI71" s="248"/>
    </row>
    <row r="72" spans="1:35" s="70" customFormat="1" outlineLevel="1">
      <c r="A72" s="240" t="s">
        <v>73</v>
      </c>
      <c r="B72" s="241" t="s">
        <v>4</v>
      </c>
      <c r="C72" s="242" t="s">
        <v>19</v>
      </c>
      <c r="D72" s="250"/>
      <c r="E72" s="243" t="s">
        <v>207</v>
      </c>
      <c r="F72" s="244" t="s">
        <v>463</v>
      </c>
      <c r="G72" s="245" t="s">
        <v>2</v>
      </c>
      <c r="H72" s="245" t="s">
        <v>2</v>
      </c>
      <c r="I72" s="245" t="s">
        <v>2</v>
      </c>
      <c r="J72" s="245" t="s">
        <v>2</v>
      </c>
      <c r="K72" s="245" t="s">
        <v>2</v>
      </c>
      <c r="L72" s="245" t="s">
        <v>2</v>
      </c>
      <c r="M72" s="245" t="s">
        <v>2</v>
      </c>
      <c r="N72" s="139">
        <v>800000</v>
      </c>
      <c r="O72" s="139">
        <v>420174.51884307561</v>
      </c>
      <c r="P72" s="139">
        <v>412565.82531323767</v>
      </c>
      <c r="Q72" s="139">
        <v>168858.01257832162</v>
      </c>
      <c r="R72" s="139">
        <v>50205.505798094709</v>
      </c>
      <c r="S72" s="490">
        <v>9000</v>
      </c>
      <c r="T72" s="490"/>
      <c r="U72" s="246"/>
      <c r="V72" s="246"/>
      <c r="W72" s="246"/>
      <c r="X72" s="246"/>
      <c r="Y72" s="246"/>
      <c r="Z72" s="247"/>
      <c r="AA72" s="248" t="s">
        <v>6</v>
      </c>
      <c r="AB72" s="11"/>
      <c r="AC72" s="248" t="s">
        <v>6</v>
      </c>
      <c r="AD72" s="11" t="s">
        <v>6</v>
      </c>
      <c r="AE72" s="248" t="s">
        <v>6</v>
      </c>
      <c r="AF72" s="11" t="s">
        <v>6</v>
      </c>
      <c r="AG72" s="248"/>
      <c r="AH72" s="11" t="s">
        <v>6</v>
      </c>
      <c r="AI72" s="248"/>
    </row>
    <row r="73" spans="1:35" s="70" customFormat="1" outlineLevel="1">
      <c r="A73" s="240" t="s">
        <v>73</v>
      </c>
      <c r="B73" s="241" t="s">
        <v>4</v>
      </c>
      <c r="C73" s="242" t="s">
        <v>348</v>
      </c>
      <c r="D73" s="250"/>
      <c r="E73" s="243" t="s">
        <v>350</v>
      </c>
      <c r="F73" s="244" t="s">
        <v>349</v>
      </c>
      <c r="G73" s="245" t="s">
        <v>2</v>
      </c>
      <c r="H73" s="245"/>
      <c r="I73" s="245"/>
      <c r="J73" s="245"/>
      <c r="K73" s="245"/>
      <c r="L73" s="245"/>
      <c r="M73" s="245"/>
      <c r="N73" s="139">
        <v>850000</v>
      </c>
      <c r="O73" s="139">
        <v>404161.06300663226</v>
      </c>
      <c r="P73" s="139">
        <v>429250</v>
      </c>
      <c r="Q73" s="139">
        <v>199750</v>
      </c>
      <c r="R73" s="139">
        <v>42500</v>
      </c>
      <c r="S73" s="490">
        <v>8400</v>
      </c>
      <c r="T73" s="490"/>
      <c r="U73" s="246"/>
      <c r="V73" s="246"/>
      <c r="W73" s="246"/>
      <c r="X73" s="246"/>
      <c r="Y73" s="246"/>
      <c r="Z73" s="247"/>
      <c r="AA73" s="248"/>
      <c r="AB73" s="11"/>
      <c r="AC73" s="248" t="s">
        <v>52</v>
      </c>
      <c r="AD73" s="11"/>
      <c r="AE73" s="248"/>
      <c r="AF73" s="11"/>
      <c r="AG73" s="248"/>
      <c r="AH73" s="11"/>
      <c r="AI73" s="248"/>
    </row>
    <row r="74" spans="1:35" s="70" customFormat="1" outlineLevel="1">
      <c r="A74" s="240" t="s">
        <v>73</v>
      </c>
      <c r="B74" s="241" t="s">
        <v>4</v>
      </c>
      <c r="C74" s="242" t="s">
        <v>352</v>
      </c>
      <c r="D74" s="250"/>
      <c r="E74" s="243" t="s">
        <v>353</v>
      </c>
      <c r="F74" s="244" t="s">
        <v>453</v>
      </c>
      <c r="H74" s="245"/>
      <c r="I74" s="245"/>
      <c r="J74" s="245"/>
      <c r="K74" s="245"/>
      <c r="L74" s="245"/>
      <c r="M74" s="245" t="s">
        <v>2</v>
      </c>
      <c r="N74" s="139">
        <v>500000</v>
      </c>
      <c r="O74" s="139">
        <v>249641.52544279193</v>
      </c>
      <c r="P74" s="139">
        <v>197500</v>
      </c>
      <c r="Q74" s="139">
        <v>80000</v>
      </c>
      <c r="R74" s="139">
        <v>27500</v>
      </c>
      <c r="S74" s="490">
        <v>3500</v>
      </c>
      <c r="T74" s="490"/>
      <c r="U74" s="246"/>
      <c r="V74" s="246"/>
      <c r="W74" s="246"/>
      <c r="X74" s="246"/>
      <c r="Y74" s="246"/>
      <c r="Z74" s="247"/>
      <c r="AA74" s="248"/>
      <c r="AB74" s="11"/>
      <c r="AC74" s="248" t="s">
        <v>52</v>
      </c>
      <c r="AD74" s="11"/>
      <c r="AE74" s="248"/>
      <c r="AF74" s="11"/>
      <c r="AG74" s="248"/>
      <c r="AH74" s="11"/>
      <c r="AI74" s="248"/>
    </row>
    <row r="75" spans="1:35" s="70" customFormat="1" outlineLevel="1">
      <c r="A75" s="240" t="s">
        <v>73</v>
      </c>
      <c r="B75" s="241" t="s">
        <v>4</v>
      </c>
      <c r="C75" s="242" t="s">
        <v>20</v>
      </c>
      <c r="D75" s="250"/>
      <c r="E75" s="243" t="s">
        <v>207</v>
      </c>
      <c r="F75" s="244">
        <v>0.85069444444444453</v>
      </c>
      <c r="G75" s="245" t="s">
        <v>2</v>
      </c>
      <c r="H75" s="245" t="s">
        <v>2</v>
      </c>
      <c r="I75" s="245" t="s">
        <v>2</v>
      </c>
      <c r="J75" s="245" t="s">
        <v>2</v>
      </c>
      <c r="K75" s="245" t="s">
        <v>2</v>
      </c>
      <c r="L75" s="245" t="s">
        <v>2</v>
      </c>
      <c r="M75" s="245" t="s">
        <v>2</v>
      </c>
      <c r="N75" s="139">
        <v>1150000</v>
      </c>
      <c r="O75" s="139">
        <v>621708.68347338936</v>
      </c>
      <c r="P75" s="139">
        <v>580750</v>
      </c>
      <c r="Q75" s="139">
        <v>287500</v>
      </c>
      <c r="R75" s="139">
        <v>86250</v>
      </c>
      <c r="S75" s="490">
        <v>15000</v>
      </c>
      <c r="T75" s="490"/>
      <c r="U75" s="246"/>
      <c r="V75" s="246"/>
      <c r="W75" s="246"/>
      <c r="X75" s="246"/>
      <c r="Y75" s="246"/>
      <c r="Z75" s="247"/>
      <c r="AA75" s="248" t="s">
        <v>6</v>
      </c>
      <c r="AB75" s="11"/>
      <c r="AC75" s="248" t="s">
        <v>6</v>
      </c>
      <c r="AD75" s="11" t="s">
        <v>52</v>
      </c>
      <c r="AE75" s="248" t="s">
        <v>6</v>
      </c>
      <c r="AF75" s="11" t="s">
        <v>6</v>
      </c>
      <c r="AG75" s="248" t="s">
        <v>6</v>
      </c>
      <c r="AH75" s="11" t="s">
        <v>6</v>
      </c>
      <c r="AI75" s="248" t="s">
        <v>6</v>
      </c>
    </row>
    <row r="76" spans="1:35" s="70" customFormat="1" outlineLevel="1">
      <c r="A76" s="240" t="s">
        <v>73</v>
      </c>
      <c r="B76" s="241" t="s">
        <v>4</v>
      </c>
      <c r="C76" s="242" t="s">
        <v>21</v>
      </c>
      <c r="D76" s="259"/>
      <c r="E76" s="243" t="s">
        <v>59</v>
      </c>
      <c r="F76" s="244" t="s">
        <v>451</v>
      </c>
      <c r="G76" s="245" t="s">
        <v>2</v>
      </c>
      <c r="H76" s="245" t="s">
        <v>2</v>
      </c>
      <c r="I76" s="245" t="s">
        <v>2</v>
      </c>
      <c r="J76" s="245" t="s">
        <v>2</v>
      </c>
      <c r="K76" s="245" t="s">
        <v>2</v>
      </c>
      <c r="L76" s="245" t="s">
        <v>2</v>
      </c>
      <c r="M76" s="245" t="s">
        <v>2</v>
      </c>
      <c r="N76" s="139">
        <v>1100000</v>
      </c>
      <c r="O76" s="139">
        <v>585652.80728550046</v>
      </c>
      <c r="P76" s="139">
        <v>676500</v>
      </c>
      <c r="Q76" s="139">
        <v>357500</v>
      </c>
      <c r="R76" s="139">
        <v>104500</v>
      </c>
      <c r="S76" s="490">
        <v>17100</v>
      </c>
      <c r="T76" s="490"/>
      <c r="U76" s="246"/>
      <c r="V76" s="246"/>
      <c r="W76" s="246"/>
      <c r="X76" s="246"/>
      <c r="Y76" s="246"/>
      <c r="Z76" s="247"/>
      <c r="AA76" s="248"/>
      <c r="AB76" s="11"/>
      <c r="AC76" s="248"/>
      <c r="AD76" s="11" t="s">
        <v>52</v>
      </c>
      <c r="AE76" s="248" t="s">
        <v>52</v>
      </c>
      <c r="AF76" s="11"/>
      <c r="AG76" s="248"/>
      <c r="AH76" s="11"/>
      <c r="AI76" s="248"/>
    </row>
    <row r="77" spans="1:35" s="70" customFormat="1" outlineLevel="1">
      <c r="A77" s="240" t="s">
        <v>73</v>
      </c>
      <c r="B77" s="241" t="s">
        <v>4</v>
      </c>
      <c r="C77" s="242" t="s">
        <v>354</v>
      </c>
      <c r="D77" s="259"/>
      <c r="E77" s="243" t="s">
        <v>355</v>
      </c>
      <c r="F77" s="244">
        <v>0.90625</v>
      </c>
      <c r="G77" s="245"/>
      <c r="H77" s="245"/>
      <c r="J77" s="245" t="s">
        <v>2</v>
      </c>
      <c r="K77" s="245"/>
      <c r="L77" s="245" t="s">
        <v>2</v>
      </c>
      <c r="N77" s="139">
        <v>1200000</v>
      </c>
      <c r="O77" s="139">
        <v>636348.85429683316</v>
      </c>
      <c r="P77" s="139">
        <v>726000</v>
      </c>
      <c r="Q77" s="139">
        <v>374264.22809475107</v>
      </c>
      <c r="R77" s="139">
        <v>102000.00000000001</v>
      </c>
      <c r="S77" s="490">
        <v>18700</v>
      </c>
      <c r="T77" s="490"/>
      <c r="U77" s="246"/>
      <c r="V77" s="246"/>
      <c r="W77" s="246"/>
      <c r="X77" s="246"/>
      <c r="Y77" s="246"/>
      <c r="Z77" s="247"/>
      <c r="AA77" s="248"/>
      <c r="AB77" s="11"/>
      <c r="AC77" s="248" t="s">
        <v>6</v>
      </c>
      <c r="AD77" s="11" t="s">
        <v>6</v>
      </c>
      <c r="AE77" s="248" t="s">
        <v>6</v>
      </c>
      <c r="AF77" s="11" t="s">
        <v>6</v>
      </c>
      <c r="AG77" s="248" t="s">
        <v>6</v>
      </c>
      <c r="AH77" s="11" t="s">
        <v>6</v>
      </c>
      <c r="AI77" s="248" t="s">
        <v>6</v>
      </c>
    </row>
    <row r="78" spans="1:35" s="70" customFormat="1" outlineLevel="1">
      <c r="A78" s="240" t="s">
        <v>73</v>
      </c>
      <c r="B78" s="241" t="s">
        <v>4</v>
      </c>
      <c r="C78" s="242" t="s">
        <v>418</v>
      </c>
      <c r="D78" s="259"/>
      <c r="E78" s="243" t="s">
        <v>419</v>
      </c>
      <c r="F78" s="244" t="s">
        <v>372</v>
      </c>
      <c r="G78" s="245"/>
      <c r="H78" s="245"/>
      <c r="I78" s="245" t="s">
        <v>2</v>
      </c>
      <c r="K78" s="245"/>
      <c r="L78" s="245"/>
      <c r="N78" s="139">
        <v>1350000</v>
      </c>
      <c r="O78" s="139">
        <v>730079.99999999988</v>
      </c>
      <c r="P78" s="139">
        <v>803250</v>
      </c>
      <c r="Q78" s="139">
        <v>412560</v>
      </c>
      <c r="R78" s="139">
        <v>101250</v>
      </c>
      <c r="S78" s="490">
        <v>20300</v>
      </c>
      <c r="T78" s="490"/>
      <c r="U78" s="246"/>
      <c r="V78" s="246"/>
      <c r="W78" s="246"/>
      <c r="X78" s="246"/>
      <c r="Y78" s="246"/>
      <c r="Z78" s="247"/>
      <c r="AA78" s="248"/>
      <c r="AB78" s="11" t="s">
        <v>52</v>
      </c>
      <c r="AC78" s="248"/>
      <c r="AD78" s="11"/>
      <c r="AE78" s="248"/>
      <c r="AF78" s="11"/>
      <c r="AG78" s="248"/>
      <c r="AH78" s="11"/>
      <c r="AI78" s="248"/>
    </row>
    <row r="79" spans="1:35" s="70" customFormat="1" outlineLevel="1">
      <c r="A79" s="240" t="s">
        <v>73</v>
      </c>
      <c r="B79" s="241" t="s">
        <v>4</v>
      </c>
      <c r="C79" s="242" t="s">
        <v>22</v>
      </c>
      <c r="D79" s="259"/>
      <c r="E79" s="243" t="s">
        <v>207</v>
      </c>
      <c r="F79" s="244" t="s">
        <v>367</v>
      </c>
      <c r="G79" s="245" t="s">
        <v>2</v>
      </c>
      <c r="H79" s="245"/>
      <c r="I79" s="245"/>
      <c r="J79" s="245" t="s">
        <v>2</v>
      </c>
      <c r="K79" s="245"/>
      <c r="L79" s="245" t="s">
        <v>2</v>
      </c>
      <c r="M79" s="245" t="s">
        <v>2</v>
      </c>
      <c r="N79" s="139">
        <v>1050000</v>
      </c>
      <c r="O79" s="139">
        <v>536550</v>
      </c>
      <c r="P79" s="139">
        <v>619500</v>
      </c>
      <c r="Q79" s="139">
        <v>341250</v>
      </c>
      <c r="R79" s="139">
        <v>73500</v>
      </c>
      <c r="S79" s="490">
        <v>16500</v>
      </c>
      <c r="T79" s="490"/>
      <c r="U79" s="246"/>
      <c r="V79" s="246"/>
      <c r="W79" s="246"/>
      <c r="X79" s="246"/>
      <c r="Y79" s="246"/>
      <c r="Z79" s="247"/>
      <c r="AA79" s="248"/>
      <c r="AB79" s="11"/>
      <c r="AC79" s="248" t="s">
        <v>6</v>
      </c>
      <c r="AD79" s="11" t="s">
        <v>6</v>
      </c>
      <c r="AE79" s="248" t="s">
        <v>6</v>
      </c>
      <c r="AF79" s="11" t="s">
        <v>6</v>
      </c>
      <c r="AG79" s="248" t="s">
        <v>6</v>
      </c>
      <c r="AH79" s="11" t="s">
        <v>6</v>
      </c>
      <c r="AI79" s="248" t="s">
        <v>6</v>
      </c>
    </row>
    <row r="80" spans="1:35" s="70" customFormat="1" ht="17.25" customHeight="1" outlineLevel="1">
      <c r="A80" s="240" t="s">
        <v>73</v>
      </c>
      <c r="B80" s="241" t="s">
        <v>4</v>
      </c>
      <c r="C80" s="242" t="s">
        <v>23</v>
      </c>
      <c r="D80" s="259"/>
      <c r="E80" s="243" t="s">
        <v>207</v>
      </c>
      <c r="F80" s="244" t="s">
        <v>465</v>
      </c>
      <c r="G80" s="245"/>
      <c r="H80" s="245"/>
      <c r="I80" s="245"/>
      <c r="J80" s="245" t="s">
        <v>2</v>
      </c>
      <c r="K80" s="245"/>
      <c r="M80" s="245" t="s">
        <v>2</v>
      </c>
      <c r="N80" s="139">
        <v>650000</v>
      </c>
      <c r="O80" s="139">
        <v>339430</v>
      </c>
      <c r="P80" s="139">
        <v>383500</v>
      </c>
      <c r="Q80" s="139">
        <v>214500</v>
      </c>
      <c r="R80" s="139">
        <v>45500.000000000007</v>
      </c>
      <c r="S80" s="490">
        <v>10400</v>
      </c>
      <c r="T80" s="490"/>
      <c r="U80" s="246"/>
      <c r="V80" s="246"/>
      <c r="W80" s="246"/>
      <c r="X80" s="246"/>
      <c r="Y80" s="246"/>
      <c r="Z80" s="247"/>
      <c r="AA80" s="248" t="s">
        <v>6</v>
      </c>
      <c r="AB80" s="11"/>
      <c r="AC80" s="248" t="s">
        <v>6</v>
      </c>
      <c r="AD80" s="11" t="s">
        <v>6</v>
      </c>
      <c r="AE80" s="248" t="s">
        <v>6</v>
      </c>
      <c r="AF80" s="11" t="s">
        <v>6</v>
      </c>
      <c r="AG80" s="248" t="s">
        <v>6</v>
      </c>
      <c r="AH80" s="11" t="s">
        <v>6</v>
      </c>
      <c r="AI80" s="248" t="s">
        <v>6</v>
      </c>
    </row>
    <row r="81" spans="1:36" s="70" customFormat="1" outlineLevel="1">
      <c r="A81" s="240" t="s">
        <v>73</v>
      </c>
      <c r="B81" s="241" t="s">
        <v>4</v>
      </c>
      <c r="C81" s="242" t="s">
        <v>253</v>
      </c>
      <c r="D81" s="259"/>
      <c r="E81" s="243" t="s">
        <v>504</v>
      </c>
      <c r="F81" s="244" t="s">
        <v>503</v>
      </c>
      <c r="G81" s="245"/>
      <c r="H81" s="245"/>
      <c r="I81" s="245" t="s">
        <v>2</v>
      </c>
      <c r="J81" s="245"/>
      <c r="K81" s="245" t="s">
        <v>2</v>
      </c>
      <c r="L81" s="245"/>
      <c r="M81" s="245"/>
      <c r="N81" s="139">
        <v>1050000</v>
      </c>
      <c r="O81" s="139">
        <v>550498.13200498128</v>
      </c>
      <c r="P81" s="139">
        <v>661500</v>
      </c>
      <c r="Q81" s="139">
        <v>357000</v>
      </c>
      <c r="R81" s="139">
        <v>99750</v>
      </c>
      <c r="S81" s="490">
        <v>17100</v>
      </c>
      <c r="T81" s="490"/>
      <c r="U81" s="246"/>
      <c r="V81" s="246"/>
      <c r="W81" s="246"/>
      <c r="X81" s="246"/>
      <c r="Y81" s="246"/>
      <c r="Z81" s="247"/>
      <c r="AA81" s="248"/>
      <c r="AB81" s="11" t="s">
        <v>52</v>
      </c>
      <c r="AC81" s="248"/>
      <c r="AD81" s="11"/>
      <c r="AE81" s="248"/>
      <c r="AF81" s="11"/>
      <c r="AG81" s="248"/>
      <c r="AH81" s="11"/>
      <c r="AI81" s="248"/>
    </row>
    <row r="82" spans="1:36" s="70" customFormat="1" outlineLevel="1">
      <c r="A82" s="240" t="s">
        <v>73</v>
      </c>
      <c r="B82" s="241" t="s">
        <v>4</v>
      </c>
      <c r="C82" s="242" t="s">
        <v>364</v>
      </c>
      <c r="D82" s="259"/>
      <c r="E82" s="243" t="s">
        <v>365</v>
      </c>
      <c r="F82" s="244" t="s">
        <v>506</v>
      </c>
      <c r="H82" s="245" t="s">
        <v>2</v>
      </c>
      <c r="J82" s="245"/>
      <c r="K82" s="245"/>
      <c r="L82" s="245"/>
      <c r="M82" s="245"/>
      <c r="N82" s="139">
        <v>750000</v>
      </c>
      <c r="O82" s="139">
        <v>380686.20081699477</v>
      </c>
      <c r="P82" s="139">
        <v>457500</v>
      </c>
      <c r="Q82" s="139">
        <v>248097.22080109565</v>
      </c>
      <c r="R82" s="139">
        <v>60000</v>
      </c>
      <c r="S82" s="490">
        <v>12200</v>
      </c>
      <c r="T82" s="490"/>
      <c r="U82" s="246"/>
      <c r="V82" s="246"/>
      <c r="W82" s="246"/>
      <c r="X82" s="246"/>
      <c r="Y82" s="246"/>
      <c r="Z82" s="247"/>
      <c r="AA82" s="248"/>
      <c r="AB82" s="11" t="s">
        <v>52</v>
      </c>
      <c r="AC82" s="248" t="s">
        <v>52</v>
      </c>
      <c r="AD82" s="11"/>
      <c r="AE82" s="248"/>
      <c r="AG82" s="248"/>
      <c r="AH82" s="11"/>
      <c r="AI82" s="248"/>
    </row>
    <row r="83" spans="1:36" s="70" customFormat="1" outlineLevel="1">
      <c r="A83" s="240" t="s">
        <v>73</v>
      </c>
      <c r="B83" s="241" t="s">
        <v>4</v>
      </c>
      <c r="C83" s="242" t="s">
        <v>366</v>
      </c>
      <c r="D83" s="259"/>
      <c r="E83" s="243" t="s">
        <v>365</v>
      </c>
      <c r="F83" s="244">
        <v>0.97916666666666663</v>
      </c>
      <c r="H83" s="245" t="s">
        <v>2</v>
      </c>
      <c r="J83" s="245"/>
      <c r="K83" s="245"/>
      <c r="L83" s="245"/>
      <c r="M83" s="245"/>
      <c r="N83" s="139">
        <v>450000</v>
      </c>
      <c r="O83" s="139">
        <v>207566.86798964624</v>
      </c>
      <c r="P83" s="139">
        <v>306493.87402933562</v>
      </c>
      <c r="Q83" s="139">
        <v>175997.75668679897</v>
      </c>
      <c r="R83" s="139">
        <v>28813.97756686799</v>
      </c>
      <c r="S83" s="490">
        <v>7100</v>
      </c>
      <c r="T83" s="490"/>
      <c r="U83" s="246"/>
      <c r="V83" s="246"/>
      <c r="W83" s="246"/>
      <c r="X83" s="246"/>
      <c r="Y83" s="246"/>
      <c r="Z83" s="247"/>
      <c r="AA83" s="248"/>
      <c r="AB83" s="11" t="s">
        <v>52</v>
      </c>
      <c r="AC83" s="248" t="s">
        <v>52</v>
      </c>
      <c r="AD83" s="11"/>
      <c r="AE83" s="248"/>
      <c r="AG83" s="248"/>
      <c r="AH83" s="11"/>
      <c r="AI83" s="248"/>
    </row>
    <row r="84" spans="1:36" s="70" customFormat="1" outlineLevel="1">
      <c r="A84" s="240" t="s">
        <v>73</v>
      </c>
      <c r="B84" s="241" t="s">
        <v>4</v>
      </c>
      <c r="C84" s="242" t="s">
        <v>24</v>
      </c>
      <c r="D84" s="259"/>
      <c r="E84" s="243" t="s">
        <v>351</v>
      </c>
      <c r="F84" s="244" t="s">
        <v>452</v>
      </c>
      <c r="G84" s="245" t="s">
        <v>2</v>
      </c>
      <c r="H84" s="255"/>
      <c r="I84" s="255"/>
      <c r="J84" s="255"/>
      <c r="K84" s="255"/>
      <c r="L84" s="255"/>
      <c r="M84" s="245"/>
      <c r="N84" s="139">
        <v>700000</v>
      </c>
      <c r="O84" s="139">
        <v>340533.12688764004</v>
      </c>
      <c r="P84" s="139">
        <v>420064.89658599993</v>
      </c>
      <c r="Q84" s="139">
        <v>245480.81456843929</v>
      </c>
      <c r="R84" s="139">
        <v>58762.632055154128</v>
      </c>
      <c r="S84" s="490">
        <v>12600</v>
      </c>
      <c r="T84" s="490"/>
      <c r="U84" s="246"/>
      <c r="V84" s="246"/>
      <c r="W84" s="246"/>
      <c r="X84" s="246"/>
      <c r="Y84" s="246"/>
      <c r="Z84" s="247"/>
      <c r="AA84" s="248" t="s">
        <v>6</v>
      </c>
      <c r="AB84" s="11" t="s">
        <v>6</v>
      </c>
      <c r="AC84" s="248" t="s">
        <v>52</v>
      </c>
      <c r="AD84" s="11" t="s">
        <v>6</v>
      </c>
      <c r="AE84" s="248" t="s">
        <v>6</v>
      </c>
      <c r="AF84" s="11" t="s">
        <v>6</v>
      </c>
      <c r="AG84" s="248" t="s">
        <v>6</v>
      </c>
      <c r="AH84" s="11" t="s">
        <v>6</v>
      </c>
      <c r="AI84" s="248" t="s">
        <v>6</v>
      </c>
    </row>
    <row r="85" spans="1:36" s="70" customFormat="1" outlineLevel="1">
      <c r="A85" s="240" t="s">
        <v>73</v>
      </c>
      <c r="B85" s="241" t="s">
        <v>4</v>
      </c>
      <c r="C85" s="242" t="s">
        <v>25</v>
      </c>
      <c r="D85" s="259"/>
      <c r="E85" s="243" t="s">
        <v>58</v>
      </c>
      <c r="F85" s="244" t="s">
        <v>464</v>
      </c>
      <c r="G85" s="245"/>
      <c r="H85" s="245" t="s">
        <v>2</v>
      </c>
      <c r="I85" s="245" t="s">
        <v>2</v>
      </c>
      <c r="J85" s="245" t="s">
        <v>2</v>
      </c>
      <c r="K85" s="245" t="s">
        <v>2</v>
      </c>
      <c r="L85" s="245" t="s">
        <v>2</v>
      </c>
      <c r="M85" s="245" t="s">
        <v>2</v>
      </c>
      <c r="N85" s="139">
        <v>450000</v>
      </c>
      <c r="O85" s="139">
        <v>238234.61136688979</v>
      </c>
      <c r="P85" s="139">
        <v>303075.79216156615</v>
      </c>
      <c r="Q85" s="139">
        <v>153650.32692382095</v>
      </c>
      <c r="R85" s="139">
        <v>44937.516926529192</v>
      </c>
      <c r="S85" s="490">
        <v>6100</v>
      </c>
      <c r="T85" s="490"/>
      <c r="U85" s="246"/>
      <c r="V85" s="246"/>
      <c r="W85" s="246"/>
      <c r="X85" s="246"/>
      <c r="Y85" s="246"/>
      <c r="Z85" s="247"/>
      <c r="AA85" s="248" t="s">
        <v>6</v>
      </c>
      <c r="AB85" s="11"/>
      <c r="AC85" s="248" t="s">
        <v>6</v>
      </c>
      <c r="AD85" s="11" t="s">
        <v>6</v>
      </c>
      <c r="AE85" s="248" t="s">
        <v>6</v>
      </c>
      <c r="AF85" s="11" t="s">
        <v>6</v>
      </c>
      <c r="AG85" s="248" t="s">
        <v>6</v>
      </c>
      <c r="AH85" s="11" t="s">
        <v>6</v>
      </c>
      <c r="AI85" s="248" t="s">
        <v>6</v>
      </c>
    </row>
    <row r="86" spans="1:36" s="249" customFormat="1">
      <c r="A86" s="240"/>
      <c r="B86" s="262" t="s">
        <v>4</v>
      </c>
      <c r="C86" s="242"/>
      <c r="D86" s="243"/>
      <c r="E86" s="243"/>
      <c r="F86" s="244"/>
      <c r="G86" s="245"/>
      <c r="H86" s="245"/>
      <c r="I86" s="245"/>
      <c r="J86" s="245"/>
      <c r="K86" s="245"/>
      <c r="L86" s="245"/>
      <c r="M86" s="245"/>
      <c r="N86" s="139"/>
      <c r="O86" s="139"/>
      <c r="P86" s="139"/>
      <c r="Q86" s="139"/>
      <c r="R86" s="139"/>
      <c r="S86" s="490"/>
      <c r="T86" s="490"/>
      <c r="U86" s="246"/>
      <c r="V86" s="246"/>
      <c r="W86" s="246"/>
      <c r="X86" s="246"/>
      <c r="Y86" s="246"/>
      <c r="Z86" s="247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</row>
    <row r="87" spans="1:36" s="249" customFormat="1">
      <c r="A87" s="240" t="s">
        <v>73</v>
      </c>
      <c r="B87" s="241" t="s">
        <v>5</v>
      </c>
      <c r="C87" s="242" t="s">
        <v>473</v>
      </c>
      <c r="D87" s="243"/>
      <c r="E87" s="243" t="s">
        <v>474</v>
      </c>
      <c r="F87" s="244">
        <v>0.29166666666666669</v>
      </c>
      <c r="G87" s="245"/>
      <c r="H87" s="245" t="s">
        <v>2</v>
      </c>
      <c r="I87" s="245" t="s">
        <v>2</v>
      </c>
      <c r="J87" s="245" t="s">
        <v>2</v>
      </c>
      <c r="K87" s="245" t="s">
        <v>2</v>
      </c>
      <c r="L87" s="245" t="s">
        <v>2</v>
      </c>
      <c r="M87" s="245"/>
      <c r="N87" s="139">
        <v>350000</v>
      </c>
      <c r="O87" s="139">
        <v>207704.91803278687</v>
      </c>
      <c r="P87" s="139">
        <v>173278.68852459016</v>
      </c>
      <c r="Q87" s="139">
        <v>89508.196721311469</v>
      </c>
      <c r="R87" s="139">
        <v>16065.573770491803</v>
      </c>
      <c r="S87" s="490">
        <v>3000</v>
      </c>
      <c r="T87" s="490"/>
      <c r="U87" s="246"/>
      <c r="V87" s="246"/>
      <c r="W87" s="246"/>
      <c r="X87" s="246"/>
      <c r="Y87" s="246"/>
      <c r="Z87" s="247"/>
      <c r="AA87" s="248"/>
      <c r="AB87" s="11"/>
      <c r="AC87" s="248"/>
      <c r="AD87" s="11" t="s">
        <v>52</v>
      </c>
      <c r="AE87" s="248" t="s">
        <v>52</v>
      </c>
      <c r="AF87" s="11"/>
      <c r="AG87" s="248"/>
      <c r="AH87" s="11"/>
      <c r="AI87" s="248"/>
      <c r="AJ87" s="246"/>
    </row>
    <row r="88" spans="1:36" s="249" customFormat="1">
      <c r="A88" s="240" t="s">
        <v>73</v>
      </c>
      <c r="B88" s="241" t="s">
        <v>5</v>
      </c>
      <c r="C88" s="242" t="s">
        <v>251</v>
      </c>
      <c r="D88" s="243"/>
      <c r="E88" s="243" t="s">
        <v>252</v>
      </c>
      <c r="F88" s="244">
        <v>0.31597222222222221</v>
      </c>
      <c r="G88" s="245"/>
      <c r="H88" s="245" t="s">
        <v>2</v>
      </c>
      <c r="I88" s="245" t="s">
        <v>2</v>
      </c>
      <c r="J88" s="245" t="s">
        <v>2</v>
      </c>
      <c r="K88" s="245" t="s">
        <v>2</v>
      </c>
      <c r="L88" s="245" t="s">
        <v>2</v>
      </c>
      <c r="M88" s="245"/>
      <c r="N88" s="139">
        <v>800000</v>
      </c>
      <c r="O88" s="139">
        <v>474125.70183549559</v>
      </c>
      <c r="P88" s="139">
        <v>360000</v>
      </c>
      <c r="Q88" s="139">
        <v>160000</v>
      </c>
      <c r="R88" s="139">
        <v>24000</v>
      </c>
      <c r="S88" s="490">
        <v>5500</v>
      </c>
      <c r="T88" s="490"/>
      <c r="U88" s="246"/>
      <c r="V88" s="246"/>
      <c r="W88" s="246"/>
      <c r="X88" s="246"/>
      <c r="Y88" s="246"/>
      <c r="Z88" s="247"/>
      <c r="AA88" s="248" t="s">
        <v>6</v>
      </c>
      <c r="AB88" s="11" t="s">
        <v>6</v>
      </c>
      <c r="AC88" s="248" t="s">
        <v>6</v>
      </c>
      <c r="AD88" s="11" t="s">
        <v>52</v>
      </c>
      <c r="AE88" s="248" t="s">
        <v>52</v>
      </c>
      <c r="AF88" s="11" t="s">
        <v>6</v>
      </c>
      <c r="AG88" s="248" t="s">
        <v>6</v>
      </c>
      <c r="AH88" s="11" t="s">
        <v>6</v>
      </c>
      <c r="AI88" s="248" t="s">
        <v>6</v>
      </c>
      <c r="AJ88" s="246"/>
    </row>
    <row r="89" spans="1:36" s="249" customFormat="1">
      <c r="A89" s="240" t="s">
        <v>73</v>
      </c>
      <c r="B89" s="241" t="s">
        <v>5</v>
      </c>
      <c r="C89" s="242" t="s">
        <v>507</v>
      </c>
      <c r="D89" s="243"/>
      <c r="E89" s="243" t="s">
        <v>508</v>
      </c>
      <c r="F89" s="244" t="s">
        <v>509</v>
      </c>
      <c r="G89" s="245" t="s">
        <v>2</v>
      </c>
      <c r="H89" s="245" t="s">
        <v>2</v>
      </c>
      <c r="I89" s="245" t="s">
        <v>2</v>
      </c>
      <c r="J89" s="245" t="s">
        <v>2</v>
      </c>
      <c r="K89" s="245" t="s">
        <v>2</v>
      </c>
      <c r="L89" s="245" t="s">
        <v>2</v>
      </c>
      <c r="M89" s="245" t="s">
        <v>2</v>
      </c>
      <c r="N89" s="139">
        <v>420000</v>
      </c>
      <c r="O89" s="139">
        <v>247800</v>
      </c>
      <c r="P89" s="139">
        <v>164849.99999999997</v>
      </c>
      <c r="Q89" s="139">
        <v>80850.000000000015</v>
      </c>
      <c r="R89" s="139">
        <v>16800</v>
      </c>
      <c r="S89" s="490">
        <v>2800</v>
      </c>
      <c r="T89" s="490"/>
      <c r="U89" s="246"/>
      <c r="V89" s="246"/>
      <c r="W89" s="246"/>
      <c r="X89" s="246"/>
      <c r="Y89" s="246"/>
      <c r="Z89" s="247"/>
      <c r="AA89" s="248"/>
      <c r="AB89" s="11" t="s">
        <v>52</v>
      </c>
      <c r="AC89" s="248"/>
      <c r="AD89" s="11"/>
      <c r="AE89" s="248" t="s">
        <v>52</v>
      </c>
      <c r="AF89" s="11"/>
      <c r="AG89" s="248"/>
      <c r="AH89" s="11"/>
      <c r="AI89" s="248"/>
      <c r="AJ89" s="246"/>
    </row>
    <row r="90" spans="1:36" s="249" customFormat="1">
      <c r="A90" s="240" t="s">
        <v>73</v>
      </c>
      <c r="B90" s="241" t="s">
        <v>5</v>
      </c>
      <c r="C90" s="242" t="s">
        <v>470</v>
      </c>
      <c r="D90" s="243"/>
      <c r="E90" s="243" t="s">
        <v>472</v>
      </c>
      <c r="F90" s="244" t="s">
        <v>471</v>
      </c>
      <c r="G90" s="245" t="s">
        <v>2</v>
      </c>
      <c r="H90" s="245" t="s">
        <v>2</v>
      </c>
      <c r="I90" s="245" t="s">
        <v>2</v>
      </c>
      <c r="J90" s="245" t="s">
        <v>2</v>
      </c>
      <c r="K90" s="245" t="s">
        <v>2</v>
      </c>
      <c r="L90" s="245" t="s">
        <v>2</v>
      </c>
      <c r="M90" s="245" t="s">
        <v>2</v>
      </c>
      <c r="N90" s="139">
        <v>750000</v>
      </c>
      <c r="O90" s="139">
        <v>420602.1251475797</v>
      </c>
      <c r="P90" s="139">
        <v>232880.75560802835</v>
      </c>
      <c r="Q90" s="139">
        <v>108913.81345926801</v>
      </c>
      <c r="R90" s="139">
        <v>28335.301062573788</v>
      </c>
      <c r="S90" s="490">
        <v>3700</v>
      </c>
      <c r="T90" s="490"/>
      <c r="U90" s="246"/>
      <c r="V90" s="246"/>
      <c r="W90" s="246"/>
      <c r="X90" s="246"/>
      <c r="Y90" s="246"/>
      <c r="Z90" s="247"/>
      <c r="AA90" s="248"/>
      <c r="AB90" s="11"/>
      <c r="AC90" s="248"/>
      <c r="AD90" s="11" t="s">
        <v>52</v>
      </c>
      <c r="AE90" s="248" t="s">
        <v>52</v>
      </c>
      <c r="AF90" s="11" t="s">
        <v>52</v>
      </c>
      <c r="AG90" s="248"/>
      <c r="AH90" s="11"/>
      <c r="AI90" s="248"/>
      <c r="AJ90" s="246"/>
    </row>
    <row r="91" spans="1:36" s="70" customFormat="1" outlineLevel="1">
      <c r="A91" s="240" t="s">
        <v>73</v>
      </c>
      <c r="B91" s="241" t="s">
        <v>5</v>
      </c>
      <c r="C91" s="242" t="s">
        <v>26</v>
      </c>
      <c r="D91" s="259"/>
      <c r="E91" s="243" t="s">
        <v>40</v>
      </c>
      <c r="F91" s="244">
        <v>0.57986111111111105</v>
      </c>
      <c r="G91" s="245" t="s">
        <v>2</v>
      </c>
      <c r="H91" s="245" t="s">
        <v>2</v>
      </c>
      <c r="I91" s="245" t="s">
        <v>2</v>
      </c>
      <c r="J91" s="245" t="s">
        <v>2</v>
      </c>
      <c r="K91" s="245" t="s">
        <v>2</v>
      </c>
      <c r="L91" s="245" t="s">
        <v>2</v>
      </c>
      <c r="M91" s="245" t="s">
        <v>2</v>
      </c>
      <c r="N91" s="139">
        <v>1550000</v>
      </c>
      <c r="O91" s="139">
        <v>823224.36657453922</v>
      </c>
      <c r="P91" s="139">
        <v>643250</v>
      </c>
      <c r="Q91" s="139">
        <v>285990.35636254051</v>
      </c>
      <c r="R91" s="139">
        <v>100750</v>
      </c>
      <c r="S91" s="490">
        <v>9300</v>
      </c>
      <c r="T91" s="490"/>
      <c r="U91" s="246"/>
      <c r="V91" s="246"/>
      <c r="W91" s="246"/>
      <c r="X91" s="246"/>
      <c r="Y91" s="246"/>
      <c r="Z91" s="247"/>
      <c r="AA91" s="248" t="s">
        <v>6</v>
      </c>
      <c r="AB91" s="11" t="s">
        <v>6</v>
      </c>
      <c r="AC91" s="248" t="s">
        <v>6</v>
      </c>
      <c r="AD91" s="11" t="s">
        <v>52</v>
      </c>
      <c r="AE91" s="248" t="s">
        <v>6</v>
      </c>
      <c r="AF91" s="11" t="s">
        <v>6</v>
      </c>
      <c r="AG91" s="248" t="s">
        <v>6</v>
      </c>
      <c r="AH91" s="11" t="s">
        <v>6</v>
      </c>
      <c r="AI91" s="248" t="s">
        <v>6</v>
      </c>
    </row>
    <row r="92" spans="1:36" s="70" customFormat="1" outlineLevel="1">
      <c r="A92" s="240" t="s">
        <v>73</v>
      </c>
      <c r="B92" s="241" t="s">
        <v>5</v>
      </c>
      <c r="C92" s="242" t="s">
        <v>27</v>
      </c>
      <c r="D92" s="259"/>
      <c r="E92" s="243" t="s">
        <v>41</v>
      </c>
      <c r="F92" s="244" t="s">
        <v>197</v>
      </c>
      <c r="G92" s="245" t="s">
        <v>2</v>
      </c>
      <c r="H92" s="245" t="s">
        <v>2</v>
      </c>
      <c r="I92" s="245" t="s">
        <v>2</v>
      </c>
      <c r="J92" s="245" t="s">
        <v>2</v>
      </c>
      <c r="K92" s="245" t="s">
        <v>2</v>
      </c>
      <c r="L92" s="245" t="s">
        <v>2</v>
      </c>
      <c r="M92" s="245" t="s">
        <v>2</v>
      </c>
      <c r="N92" s="139">
        <v>2100000</v>
      </c>
      <c r="O92" s="139">
        <v>1069354.7249835744</v>
      </c>
      <c r="P92" s="139">
        <v>924000</v>
      </c>
      <c r="Q92" s="139">
        <v>396061.79256117559</v>
      </c>
      <c r="R92" s="139">
        <v>157500</v>
      </c>
      <c r="S92" s="490">
        <v>12600</v>
      </c>
      <c r="T92" s="490"/>
      <c r="U92" s="246"/>
      <c r="V92" s="246"/>
      <c r="W92" s="246"/>
      <c r="X92" s="246"/>
      <c r="Y92" s="246"/>
      <c r="Z92" s="247"/>
      <c r="AA92" s="248" t="s">
        <v>6</v>
      </c>
      <c r="AB92" s="11" t="s">
        <v>6</v>
      </c>
      <c r="AC92" s="248" t="s">
        <v>6</v>
      </c>
      <c r="AD92" s="11" t="s">
        <v>52</v>
      </c>
      <c r="AE92" s="248" t="s">
        <v>6</v>
      </c>
      <c r="AF92" s="11" t="s">
        <v>6</v>
      </c>
      <c r="AG92" s="248" t="s">
        <v>6</v>
      </c>
      <c r="AH92" s="11" t="s">
        <v>6</v>
      </c>
      <c r="AI92" s="248" t="s">
        <v>6</v>
      </c>
    </row>
    <row r="93" spans="1:36" s="70" customFormat="1" outlineLevel="1">
      <c r="A93" s="240" t="s">
        <v>73</v>
      </c>
      <c r="B93" s="241" t="s">
        <v>5</v>
      </c>
      <c r="C93" s="242" t="s">
        <v>172</v>
      </c>
      <c r="D93" s="250"/>
      <c r="E93" s="243" t="s">
        <v>468</v>
      </c>
      <c r="F93" s="244">
        <v>0.60416666666666663</v>
      </c>
      <c r="G93" s="245" t="s">
        <v>2</v>
      </c>
      <c r="H93" s="75"/>
      <c r="I93" s="75"/>
      <c r="J93" s="75"/>
      <c r="K93" s="75"/>
      <c r="L93" s="75"/>
      <c r="M93" s="245"/>
      <c r="N93" s="139">
        <v>1550000</v>
      </c>
      <c r="O93" s="139">
        <v>776542.46215498191</v>
      </c>
      <c r="P93" s="139">
        <v>769303.86634901795</v>
      </c>
      <c r="Q93" s="139">
        <v>387500</v>
      </c>
      <c r="R93" s="139">
        <v>150320.15826776114</v>
      </c>
      <c r="S93" s="490">
        <v>11000</v>
      </c>
      <c r="T93" s="490"/>
      <c r="U93" s="264"/>
      <c r="V93" s="264"/>
      <c r="W93" s="264"/>
      <c r="X93" s="264"/>
      <c r="Y93" s="264"/>
      <c r="AA93" s="248" t="s">
        <v>6</v>
      </c>
      <c r="AB93" s="11" t="s">
        <v>6</v>
      </c>
      <c r="AC93" s="248" t="s">
        <v>6</v>
      </c>
      <c r="AD93" s="11"/>
      <c r="AE93" s="248" t="s">
        <v>52</v>
      </c>
      <c r="AG93" s="248" t="s">
        <v>6</v>
      </c>
      <c r="AH93" s="11" t="s">
        <v>6</v>
      </c>
      <c r="AI93" s="248" t="s">
        <v>6</v>
      </c>
    </row>
    <row r="94" spans="1:36" s="70" customFormat="1" outlineLevel="1">
      <c r="A94" s="240" t="s">
        <v>73</v>
      </c>
      <c r="B94" s="241" t="s">
        <v>5</v>
      </c>
      <c r="C94" s="242" t="s">
        <v>171</v>
      </c>
      <c r="D94" s="250"/>
      <c r="E94" s="243" t="s">
        <v>469</v>
      </c>
      <c r="F94" s="244" t="s">
        <v>375</v>
      </c>
      <c r="G94" s="245"/>
      <c r="H94" s="75"/>
      <c r="I94" s="75"/>
      <c r="J94" s="75"/>
      <c r="K94" s="75"/>
      <c r="L94" s="75"/>
      <c r="M94" s="245" t="s">
        <v>2</v>
      </c>
      <c r="N94" s="139">
        <v>1050000</v>
      </c>
      <c r="O94" s="139">
        <v>601123.80052559997</v>
      </c>
      <c r="P94" s="139">
        <v>475080.35154428822</v>
      </c>
      <c r="Q94" s="139">
        <v>217101.21317881302</v>
      </c>
      <c r="R94" s="139">
        <v>64092.93022385551</v>
      </c>
      <c r="S94" s="490">
        <v>7000</v>
      </c>
      <c r="T94" s="490"/>
      <c r="U94" s="246"/>
      <c r="V94" s="246"/>
      <c r="W94" s="246"/>
      <c r="X94" s="246"/>
      <c r="Y94" s="246"/>
      <c r="Z94" s="247"/>
      <c r="AA94" s="248"/>
      <c r="AB94" s="11" t="s">
        <v>52</v>
      </c>
      <c r="AC94" s="248"/>
      <c r="AD94" s="11"/>
      <c r="AE94" s="248" t="s">
        <v>52</v>
      </c>
      <c r="AF94" s="11"/>
      <c r="AG94" s="248"/>
      <c r="AH94" s="11"/>
      <c r="AI94" s="248"/>
    </row>
    <row r="95" spans="1:36" s="70" customFormat="1" outlineLevel="1">
      <c r="A95" s="240" t="s">
        <v>73</v>
      </c>
      <c r="B95" s="241" t="s">
        <v>5</v>
      </c>
      <c r="C95" s="242" t="s">
        <v>475</v>
      </c>
      <c r="D95" s="250"/>
      <c r="E95" s="243" t="s">
        <v>477</v>
      </c>
      <c r="F95" s="244" t="s">
        <v>476</v>
      </c>
      <c r="G95" s="245"/>
      <c r="H95" s="245" t="s">
        <v>2</v>
      </c>
      <c r="I95" s="245" t="s">
        <v>2</v>
      </c>
      <c r="J95" s="245" t="s">
        <v>2</v>
      </c>
      <c r="K95" s="245" t="s">
        <v>2</v>
      </c>
      <c r="L95" s="245" t="s">
        <v>2</v>
      </c>
      <c r="M95" s="245"/>
      <c r="N95" s="139">
        <v>600000</v>
      </c>
      <c r="O95" s="139">
        <v>340469.20821114373</v>
      </c>
      <c r="P95" s="139">
        <v>218181.81818181818</v>
      </c>
      <c r="Q95" s="139">
        <v>103812.31671554253</v>
      </c>
      <c r="R95" s="139">
        <v>31671.554252199414</v>
      </c>
      <c r="S95" s="490">
        <v>3500</v>
      </c>
      <c r="T95" s="490"/>
      <c r="U95" s="246"/>
      <c r="V95" s="246"/>
      <c r="W95" s="246"/>
      <c r="X95" s="246"/>
      <c r="Y95" s="246"/>
      <c r="Z95" s="247"/>
      <c r="AA95" s="248"/>
      <c r="AB95" s="11"/>
      <c r="AC95" s="248"/>
      <c r="AD95" s="11"/>
      <c r="AE95" s="248" t="s">
        <v>52</v>
      </c>
      <c r="AF95" s="11" t="s">
        <v>52</v>
      </c>
      <c r="AG95" s="248" t="s">
        <v>52</v>
      </c>
      <c r="AH95" s="11"/>
      <c r="AI95" s="248" t="s">
        <v>52</v>
      </c>
    </row>
    <row r="96" spans="1:36" s="70" customFormat="1" outlineLevel="1">
      <c r="A96" s="240" t="s">
        <v>73</v>
      </c>
      <c r="B96" s="241" t="s">
        <v>5</v>
      </c>
      <c r="C96" s="242" t="s">
        <v>478</v>
      </c>
      <c r="D96" s="250"/>
      <c r="E96" s="243" t="s">
        <v>480</v>
      </c>
      <c r="F96" s="244" t="s">
        <v>479</v>
      </c>
      <c r="G96" s="245" t="s">
        <v>2</v>
      </c>
      <c r="I96" s="245"/>
      <c r="J96" s="245"/>
      <c r="K96" s="245"/>
      <c r="L96" s="245"/>
      <c r="M96" s="245"/>
      <c r="N96" s="139">
        <v>1000000</v>
      </c>
      <c r="O96" s="139">
        <v>546382.1892393321</v>
      </c>
      <c r="P96" s="139">
        <v>412801.48423005565</v>
      </c>
      <c r="Q96" s="139">
        <v>198515.76994434136</v>
      </c>
      <c r="R96" s="139">
        <v>54730.983302411878</v>
      </c>
      <c r="S96" s="490">
        <v>6600</v>
      </c>
      <c r="T96" s="490"/>
      <c r="U96" s="246"/>
      <c r="V96" s="246"/>
      <c r="W96" s="246"/>
      <c r="X96" s="246"/>
      <c r="Y96" s="246"/>
      <c r="Z96" s="247"/>
      <c r="AA96" s="248"/>
      <c r="AB96" s="11"/>
      <c r="AC96" s="248"/>
      <c r="AD96" s="11"/>
      <c r="AE96" s="248" t="s">
        <v>52</v>
      </c>
      <c r="AF96" s="11"/>
      <c r="AG96" s="248"/>
      <c r="AH96" s="11"/>
      <c r="AI96" s="248"/>
    </row>
    <row r="97" spans="1:35" s="70" customFormat="1" outlineLevel="1">
      <c r="A97" s="240" t="s">
        <v>73</v>
      </c>
      <c r="B97" s="241" t="s">
        <v>5</v>
      </c>
      <c r="C97" s="242" t="s">
        <v>510</v>
      </c>
      <c r="D97" s="250"/>
      <c r="E97" s="243" t="s">
        <v>512</v>
      </c>
      <c r="F97" s="244" t="s">
        <v>511</v>
      </c>
      <c r="I97" s="245"/>
      <c r="J97" s="245"/>
      <c r="K97" s="245"/>
      <c r="L97" s="245"/>
      <c r="M97" s="245" t="s">
        <v>2</v>
      </c>
      <c r="N97" s="139">
        <v>1000000</v>
      </c>
      <c r="O97" s="139">
        <v>594909.86214209977</v>
      </c>
      <c r="P97" s="139">
        <v>433722.1633085896</v>
      </c>
      <c r="Q97" s="139">
        <v>195121.95121951221</v>
      </c>
      <c r="R97" s="139">
        <v>46659.597030752921</v>
      </c>
      <c r="S97" s="490">
        <v>6700</v>
      </c>
      <c r="T97" s="490"/>
      <c r="U97" s="246"/>
      <c r="V97" s="246"/>
      <c r="W97" s="246"/>
      <c r="X97" s="246"/>
      <c r="Y97" s="246"/>
      <c r="Z97" s="247"/>
      <c r="AA97" s="248"/>
      <c r="AB97" s="11" t="s">
        <v>52</v>
      </c>
      <c r="AC97" s="248"/>
      <c r="AD97" s="11"/>
      <c r="AE97" s="248" t="s">
        <v>52</v>
      </c>
      <c r="AF97" s="11"/>
      <c r="AG97" s="248"/>
      <c r="AH97" s="11"/>
      <c r="AI97" s="248"/>
    </row>
    <row r="98" spans="1:35" s="70" customFormat="1" outlineLevel="1">
      <c r="A98" s="240" t="s">
        <v>73</v>
      </c>
      <c r="B98" s="241" t="s">
        <v>5</v>
      </c>
      <c r="C98" s="242" t="s">
        <v>246</v>
      </c>
      <c r="D98" s="250"/>
      <c r="E98" s="243" t="s">
        <v>248</v>
      </c>
      <c r="F98" s="244">
        <v>0.72569444444444453</v>
      </c>
      <c r="G98" s="75"/>
      <c r="H98" s="245" t="s">
        <v>2</v>
      </c>
      <c r="I98" s="245" t="s">
        <v>2</v>
      </c>
      <c r="J98" s="245" t="s">
        <v>2</v>
      </c>
      <c r="K98" s="245" t="s">
        <v>2</v>
      </c>
      <c r="L98" s="245" t="s">
        <v>2</v>
      </c>
      <c r="M98" s="75"/>
      <c r="N98" s="139">
        <v>1200000</v>
      </c>
      <c r="O98" s="139">
        <v>653028.00010542863</v>
      </c>
      <c r="P98" s="139">
        <v>399225.53834529658</v>
      </c>
      <c r="Q98" s="139">
        <v>192541.79808646909</v>
      </c>
      <c r="R98" s="139">
        <v>38109.839133376096</v>
      </c>
      <c r="S98" s="490">
        <v>7100</v>
      </c>
      <c r="T98" s="490"/>
      <c r="U98" s="264"/>
      <c r="V98" s="264"/>
      <c r="W98" s="264"/>
      <c r="X98" s="264"/>
      <c r="Y98" s="264"/>
      <c r="AA98" s="248" t="s">
        <v>6</v>
      </c>
      <c r="AB98" s="11" t="s">
        <v>52</v>
      </c>
      <c r="AC98" s="248" t="s">
        <v>6</v>
      </c>
      <c r="AD98" s="11" t="s">
        <v>6</v>
      </c>
      <c r="AE98" s="248" t="s">
        <v>6</v>
      </c>
      <c r="AF98" s="11" t="s">
        <v>52</v>
      </c>
      <c r="AG98" s="248" t="s">
        <v>52</v>
      </c>
      <c r="AI98" s="248" t="s">
        <v>52</v>
      </c>
    </row>
    <row r="99" spans="1:35" s="70" customFormat="1" outlineLevel="1">
      <c r="A99" s="240" t="s">
        <v>73</v>
      </c>
      <c r="B99" s="241" t="s">
        <v>5</v>
      </c>
      <c r="C99" s="242" t="s">
        <v>247</v>
      </c>
      <c r="D99" s="250"/>
      <c r="E99" s="243" t="s">
        <v>248</v>
      </c>
      <c r="F99" s="244">
        <v>0.74305555555555547</v>
      </c>
      <c r="G99" s="75"/>
      <c r="H99" s="245" t="s">
        <v>2</v>
      </c>
      <c r="I99" s="245" t="s">
        <v>2</v>
      </c>
      <c r="J99" s="245" t="s">
        <v>2</v>
      </c>
      <c r="K99" s="245" t="s">
        <v>2</v>
      </c>
      <c r="L99" s="245" t="s">
        <v>2</v>
      </c>
      <c r="M99" s="75"/>
      <c r="N99" s="139">
        <v>1500000</v>
      </c>
      <c r="O99" s="139">
        <v>786160.03174330108</v>
      </c>
      <c r="P99" s="139">
        <v>527792.03698205564</v>
      </c>
      <c r="Q99" s="139">
        <v>245892.65547696807</v>
      </c>
      <c r="R99" s="139">
        <v>46757.549439358918</v>
      </c>
      <c r="S99" s="490">
        <v>8600</v>
      </c>
      <c r="T99" s="490"/>
      <c r="U99" s="264"/>
      <c r="V99" s="264"/>
      <c r="W99" s="264"/>
      <c r="X99" s="264"/>
      <c r="Y99" s="264"/>
      <c r="AA99" s="248" t="s">
        <v>6</v>
      </c>
      <c r="AB99" s="11" t="s">
        <v>52</v>
      </c>
      <c r="AC99" s="248" t="s">
        <v>6</v>
      </c>
      <c r="AD99" s="11" t="s">
        <v>6</v>
      </c>
      <c r="AE99" s="248" t="s">
        <v>6</v>
      </c>
      <c r="AF99" s="11" t="s">
        <v>52</v>
      </c>
      <c r="AG99" s="248" t="s">
        <v>52</v>
      </c>
      <c r="AI99" s="248" t="s">
        <v>52</v>
      </c>
    </row>
    <row r="100" spans="1:35" s="70" customFormat="1" outlineLevel="1">
      <c r="A100" s="240" t="s">
        <v>73</v>
      </c>
      <c r="B100" s="241" t="s">
        <v>5</v>
      </c>
      <c r="C100" s="242" t="s">
        <v>373</v>
      </c>
      <c r="D100" s="250"/>
      <c r="E100" s="243" t="s">
        <v>374</v>
      </c>
      <c r="F100" s="244" t="s">
        <v>467</v>
      </c>
      <c r="G100" s="245" t="s">
        <v>2</v>
      </c>
      <c r="H100" s="245"/>
      <c r="I100" s="245"/>
      <c r="J100" s="245"/>
      <c r="K100" s="245"/>
      <c r="L100" s="245"/>
      <c r="M100" s="75"/>
      <c r="N100" s="139">
        <v>1200000</v>
      </c>
      <c r="O100" s="139">
        <v>650328.47499943571</v>
      </c>
      <c r="P100" s="139">
        <v>514109.99369299493</v>
      </c>
      <c r="Q100" s="139">
        <v>270060.96771549823</v>
      </c>
      <c r="R100" s="139">
        <v>41872.812294740244</v>
      </c>
      <c r="S100" s="490">
        <v>9300</v>
      </c>
      <c r="T100" s="490"/>
      <c r="U100" s="264"/>
      <c r="V100" s="264"/>
      <c r="W100" s="264"/>
      <c r="X100" s="264"/>
      <c r="Y100" s="264"/>
      <c r="AA100" s="248"/>
      <c r="AB100" s="11" t="s">
        <v>52</v>
      </c>
      <c r="AC100" s="248"/>
      <c r="AD100" s="11"/>
      <c r="AE100" s="248"/>
      <c r="AF100" s="11" t="s">
        <v>52</v>
      </c>
      <c r="AG100" s="248" t="s">
        <v>52</v>
      </c>
      <c r="AI100" s="248" t="s">
        <v>52</v>
      </c>
    </row>
    <row r="101" spans="1:35" s="70" customFormat="1" outlineLevel="1">
      <c r="A101" s="240" t="s">
        <v>73</v>
      </c>
      <c r="B101" s="241" t="s">
        <v>5</v>
      </c>
      <c r="C101" s="242" t="s">
        <v>385</v>
      </c>
      <c r="D101" s="259"/>
      <c r="E101" s="243" t="s">
        <v>41</v>
      </c>
      <c r="F101" s="244">
        <v>0.78819444444444453</v>
      </c>
      <c r="G101" s="245" t="s">
        <v>2</v>
      </c>
      <c r="H101" s="245" t="s">
        <v>2</v>
      </c>
      <c r="I101" s="245" t="s">
        <v>2</v>
      </c>
      <c r="J101" s="245" t="s">
        <v>2</v>
      </c>
      <c r="K101" s="245" t="s">
        <v>2</v>
      </c>
      <c r="L101" s="245" t="s">
        <v>2</v>
      </c>
      <c r="M101" s="245" t="s">
        <v>2</v>
      </c>
      <c r="N101" s="139">
        <v>1700000</v>
      </c>
      <c r="O101" s="139">
        <v>905727.78579489002</v>
      </c>
      <c r="P101" s="139">
        <v>641898.02759881935</v>
      </c>
      <c r="Q101" s="139">
        <v>262720.97839258536</v>
      </c>
      <c r="R101" s="139">
        <v>54087.206867596484</v>
      </c>
      <c r="S101" s="490">
        <v>9200</v>
      </c>
      <c r="T101" s="490"/>
      <c r="U101" s="246"/>
      <c r="V101" s="246"/>
      <c r="W101" s="246"/>
      <c r="X101" s="246"/>
      <c r="Y101" s="246"/>
      <c r="Z101" s="247"/>
      <c r="AA101" s="248" t="s">
        <v>6</v>
      </c>
      <c r="AB101" s="11" t="s">
        <v>6</v>
      </c>
      <c r="AC101" s="248" t="s">
        <v>6</v>
      </c>
      <c r="AD101" s="11" t="s">
        <v>52</v>
      </c>
      <c r="AE101" s="248" t="s">
        <v>6</v>
      </c>
      <c r="AF101" s="11" t="s">
        <v>6</v>
      </c>
      <c r="AG101" s="248" t="s">
        <v>6</v>
      </c>
      <c r="AH101" s="11" t="s">
        <v>6</v>
      </c>
      <c r="AI101" s="248" t="s">
        <v>6</v>
      </c>
    </row>
    <row r="102" spans="1:35" s="70" customFormat="1" outlineLevel="1">
      <c r="A102" s="240" t="s">
        <v>73</v>
      </c>
      <c r="B102" s="241" t="s">
        <v>5</v>
      </c>
      <c r="C102" s="349" t="s">
        <v>386</v>
      </c>
      <c r="D102" s="259"/>
      <c r="E102" s="243" t="s">
        <v>40</v>
      </c>
      <c r="F102" s="244" t="s">
        <v>28</v>
      </c>
      <c r="G102" s="245" t="s">
        <v>2</v>
      </c>
      <c r="H102" s="245" t="s">
        <v>2</v>
      </c>
      <c r="I102" s="245" t="s">
        <v>2</v>
      </c>
      <c r="J102" s="245" t="s">
        <v>2</v>
      </c>
      <c r="K102" s="245" t="s">
        <v>2</v>
      </c>
      <c r="L102" s="245" t="s">
        <v>2</v>
      </c>
      <c r="M102" s="245" t="s">
        <v>2</v>
      </c>
      <c r="N102" s="139">
        <v>2700000</v>
      </c>
      <c r="O102" s="139">
        <v>1461104.8040741545</v>
      </c>
      <c r="P102" s="139">
        <v>1172809.0092397409</v>
      </c>
      <c r="Q102" s="139">
        <v>512657.48438700516</v>
      </c>
      <c r="R102" s="139">
        <v>117039.09651490377</v>
      </c>
      <c r="S102" s="490">
        <v>20800</v>
      </c>
      <c r="T102" s="490"/>
      <c r="U102" s="246"/>
      <c r="V102" s="246"/>
      <c r="W102" s="246"/>
      <c r="X102" s="246"/>
      <c r="Y102" s="246"/>
      <c r="Z102" s="247"/>
      <c r="AA102" s="248" t="s">
        <v>6</v>
      </c>
      <c r="AB102" s="11" t="s">
        <v>6</v>
      </c>
      <c r="AC102" s="248" t="s">
        <v>6</v>
      </c>
      <c r="AD102" s="11" t="s">
        <v>52</v>
      </c>
      <c r="AE102" s="248" t="s">
        <v>6</v>
      </c>
      <c r="AF102" s="11" t="s">
        <v>6</v>
      </c>
      <c r="AG102" s="248" t="s">
        <v>6</v>
      </c>
      <c r="AH102" s="11" t="s">
        <v>6</v>
      </c>
      <c r="AI102" s="248" t="s">
        <v>6</v>
      </c>
    </row>
    <row r="103" spans="1:35" s="70" customFormat="1" outlineLevel="1">
      <c r="A103" s="240" t="s">
        <v>73</v>
      </c>
      <c r="B103" s="241" t="s">
        <v>5</v>
      </c>
      <c r="C103" s="242" t="s">
        <v>29</v>
      </c>
      <c r="D103" s="259"/>
      <c r="E103" s="243" t="s">
        <v>216</v>
      </c>
      <c r="F103" s="244">
        <v>0.82986111111111116</v>
      </c>
      <c r="G103" s="245"/>
      <c r="H103" s="245" t="s">
        <v>2</v>
      </c>
      <c r="I103" s="245" t="s">
        <v>2</v>
      </c>
      <c r="J103" s="245" t="s">
        <v>2</v>
      </c>
      <c r="K103" s="245" t="s">
        <v>2</v>
      </c>
      <c r="L103" s="245" t="s">
        <v>2</v>
      </c>
      <c r="M103" s="245" t="s">
        <v>2</v>
      </c>
      <c r="N103" s="139">
        <v>1700000</v>
      </c>
      <c r="O103" s="139">
        <v>911989.5775036444</v>
      </c>
      <c r="P103" s="139">
        <v>816000</v>
      </c>
      <c r="Q103" s="139">
        <v>374000</v>
      </c>
      <c r="R103" s="139">
        <v>102000</v>
      </c>
      <c r="S103" s="490">
        <v>16700</v>
      </c>
      <c r="T103" s="490"/>
      <c r="U103" s="246"/>
      <c r="V103" s="246"/>
      <c r="W103" s="246"/>
      <c r="X103" s="246"/>
      <c r="Y103" s="246"/>
      <c r="Z103" s="247"/>
      <c r="AA103" s="248" t="s">
        <v>6</v>
      </c>
      <c r="AB103" s="11" t="s">
        <v>52</v>
      </c>
      <c r="AC103" s="248" t="s">
        <v>6</v>
      </c>
      <c r="AD103" s="11" t="s">
        <v>6</v>
      </c>
      <c r="AE103" s="248" t="s">
        <v>52</v>
      </c>
      <c r="AF103" s="11" t="s">
        <v>6</v>
      </c>
      <c r="AG103" s="248" t="s">
        <v>6</v>
      </c>
      <c r="AH103" s="11" t="s">
        <v>6</v>
      </c>
      <c r="AI103" s="248" t="s">
        <v>6</v>
      </c>
    </row>
    <row r="104" spans="1:35" s="70" customFormat="1" outlineLevel="1">
      <c r="A104" s="240" t="s">
        <v>73</v>
      </c>
      <c r="B104" s="241" t="s">
        <v>5</v>
      </c>
      <c r="C104" s="242" t="s">
        <v>30</v>
      </c>
      <c r="D104" s="259"/>
      <c r="E104" s="243" t="s">
        <v>481</v>
      </c>
      <c r="F104" s="244">
        <v>0.84375</v>
      </c>
      <c r="G104" s="245"/>
      <c r="H104" s="245" t="s">
        <v>2</v>
      </c>
      <c r="I104" s="245" t="s">
        <v>2</v>
      </c>
      <c r="J104" s="245" t="s">
        <v>2</v>
      </c>
      <c r="K104" s="245" t="s">
        <v>2</v>
      </c>
      <c r="L104" s="245" t="s">
        <v>2</v>
      </c>
      <c r="M104" s="245"/>
      <c r="N104" s="139">
        <v>1000000</v>
      </c>
      <c r="O104" s="139">
        <v>532570.31949962862</v>
      </c>
      <c r="P104" s="139">
        <v>536464.8397181473</v>
      </c>
      <c r="Q104" s="139">
        <v>260515.73662828185</v>
      </c>
      <c r="R104" s="139">
        <v>84630.265316850084</v>
      </c>
      <c r="S104" s="490">
        <v>11300</v>
      </c>
      <c r="T104" s="490"/>
      <c r="U104" s="246"/>
      <c r="V104" s="246"/>
      <c r="W104" s="246"/>
      <c r="X104" s="246"/>
      <c r="Y104" s="246"/>
      <c r="Z104" s="247"/>
      <c r="AA104" s="248"/>
      <c r="AB104" s="11" t="s">
        <v>52</v>
      </c>
      <c r="AC104" s="248"/>
      <c r="AD104" s="11"/>
      <c r="AE104" s="248" t="s">
        <v>52</v>
      </c>
      <c r="AF104" s="11"/>
      <c r="AG104" s="248"/>
      <c r="AH104" s="11"/>
      <c r="AI104" s="248"/>
    </row>
    <row r="105" spans="1:35" s="70" customFormat="1" outlineLevel="1">
      <c r="A105" s="240" t="s">
        <v>73</v>
      </c>
      <c r="B105" s="241" t="s">
        <v>5</v>
      </c>
      <c r="C105" s="242" t="s">
        <v>376</v>
      </c>
      <c r="D105" s="259"/>
      <c r="E105" s="243" t="s">
        <v>369</v>
      </c>
      <c r="F105" s="244">
        <v>0.82986111111111116</v>
      </c>
      <c r="G105" s="245" t="s">
        <v>2</v>
      </c>
      <c r="H105" s="245"/>
      <c r="I105" s="245"/>
      <c r="J105" s="245"/>
      <c r="K105" s="245"/>
      <c r="L105" s="245"/>
      <c r="M105" s="245"/>
      <c r="N105" s="139">
        <v>1950000</v>
      </c>
      <c r="O105" s="139">
        <v>1079570.4585116371</v>
      </c>
      <c r="P105" s="139">
        <v>945750</v>
      </c>
      <c r="Q105" s="139">
        <v>448500</v>
      </c>
      <c r="R105" s="139">
        <v>126750</v>
      </c>
      <c r="S105" s="490">
        <v>20300</v>
      </c>
      <c r="T105" s="490"/>
      <c r="U105" s="246"/>
      <c r="V105" s="246"/>
      <c r="W105" s="246"/>
      <c r="X105" s="246"/>
      <c r="Y105" s="246"/>
      <c r="Z105" s="247"/>
      <c r="AA105" s="248"/>
      <c r="AB105" s="11"/>
      <c r="AC105" s="248"/>
      <c r="AD105" s="11"/>
      <c r="AE105" s="248"/>
      <c r="AF105" s="11"/>
      <c r="AG105" s="248"/>
      <c r="AH105" s="11"/>
      <c r="AI105" s="248"/>
    </row>
    <row r="106" spans="1:35" s="70" customFormat="1" outlineLevel="1">
      <c r="A106" s="240" t="s">
        <v>73</v>
      </c>
      <c r="B106" s="241" t="s">
        <v>5</v>
      </c>
      <c r="C106" s="242" t="s">
        <v>377</v>
      </c>
      <c r="D106" s="259"/>
      <c r="E106" s="243" t="s">
        <v>378</v>
      </c>
      <c r="F106" s="244">
        <v>0.84375</v>
      </c>
      <c r="H106" s="245"/>
      <c r="I106" s="245"/>
      <c r="J106" s="245"/>
      <c r="K106" s="245"/>
      <c r="L106" s="245"/>
      <c r="M106" s="245" t="s">
        <v>2</v>
      </c>
      <c r="N106" s="139">
        <v>850000</v>
      </c>
      <c r="O106" s="139">
        <v>479605.98169575201</v>
      </c>
      <c r="P106" s="139">
        <v>386750</v>
      </c>
      <c r="Q106" s="139">
        <v>191250</v>
      </c>
      <c r="R106" s="139">
        <v>46750</v>
      </c>
      <c r="S106" s="490">
        <v>8600</v>
      </c>
      <c r="T106" s="490"/>
      <c r="U106" s="246"/>
      <c r="V106" s="246"/>
      <c r="W106" s="246"/>
      <c r="X106" s="246"/>
      <c r="Y106" s="246"/>
      <c r="Z106" s="247"/>
      <c r="AA106" s="248"/>
      <c r="AB106" s="11" t="s">
        <v>52</v>
      </c>
      <c r="AC106" s="248"/>
      <c r="AD106" s="11"/>
      <c r="AE106" s="248" t="s">
        <v>52</v>
      </c>
      <c r="AF106" s="11"/>
      <c r="AG106" s="248"/>
      <c r="AH106" s="11"/>
      <c r="AI106" s="248"/>
    </row>
    <row r="107" spans="1:35" s="70" customFormat="1" outlineLevel="1">
      <c r="A107" s="240" t="s">
        <v>73</v>
      </c>
      <c r="B107" s="241" t="s">
        <v>5</v>
      </c>
      <c r="C107" s="242" t="s">
        <v>31</v>
      </c>
      <c r="D107" s="250"/>
      <c r="E107" s="243" t="s">
        <v>219</v>
      </c>
      <c r="F107" s="244">
        <v>0.86805555555555547</v>
      </c>
      <c r="G107" s="252"/>
      <c r="H107" s="245" t="s">
        <v>2</v>
      </c>
      <c r="I107" s="245" t="s">
        <v>2</v>
      </c>
      <c r="J107" s="245" t="s">
        <v>2</v>
      </c>
      <c r="K107" s="245" t="s">
        <v>2</v>
      </c>
      <c r="L107" s="245" t="s">
        <v>2</v>
      </c>
      <c r="M107" s="263"/>
      <c r="N107" s="139">
        <v>1550000</v>
      </c>
      <c r="O107" s="139">
        <v>787741.81033076439</v>
      </c>
      <c r="P107" s="139">
        <v>853305.51548139355</v>
      </c>
      <c r="Q107" s="139">
        <v>474371.332150259</v>
      </c>
      <c r="R107" s="139">
        <v>138153.54574767037</v>
      </c>
      <c r="S107" s="490">
        <v>21000</v>
      </c>
      <c r="T107" s="490"/>
      <c r="U107" s="265"/>
      <c r="V107" s="265"/>
      <c r="W107" s="265"/>
      <c r="X107" s="265"/>
      <c r="Y107" s="265"/>
      <c r="Z107" s="266"/>
      <c r="AA107" s="248" t="s">
        <v>52</v>
      </c>
      <c r="AB107" s="11" t="s">
        <v>6</v>
      </c>
      <c r="AC107" s="248" t="s">
        <v>6</v>
      </c>
      <c r="AD107" s="11" t="s">
        <v>6</v>
      </c>
      <c r="AE107" s="248" t="s">
        <v>6</v>
      </c>
      <c r="AF107" s="11" t="s">
        <v>6</v>
      </c>
      <c r="AG107" s="248" t="s">
        <v>6</v>
      </c>
      <c r="AH107" s="11" t="s">
        <v>6</v>
      </c>
      <c r="AI107" s="248" t="s">
        <v>6</v>
      </c>
    </row>
    <row r="108" spans="1:35" s="70" customFormat="1" outlineLevel="1">
      <c r="A108" s="240" t="s">
        <v>73</v>
      </c>
      <c r="B108" s="241" t="s">
        <v>5</v>
      </c>
      <c r="C108" s="242" t="s">
        <v>143</v>
      </c>
      <c r="D108" s="250"/>
      <c r="E108" s="243" t="s">
        <v>215</v>
      </c>
      <c r="F108" s="244">
        <v>0.88541666666666663</v>
      </c>
      <c r="G108" s="245"/>
      <c r="H108" s="245" t="s">
        <v>2</v>
      </c>
      <c r="I108" s="245" t="s">
        <v>2</v>
      </c>
      <c r="J108" s="245"/>
      <c r="K108" s="245" t="s">
        <v>2</v>
      </c>
      <c r="L108" s="245" t="s">
        <v>2</v>
      </c>
      <c r="M108" s="245"/>
      <c r="N108" s="139">
        <v>850000</v>
      </c>
      <c r="O108" s="139">
        <v>435120.52929851681</v>
      </c>
      <c r="P108" s="139">
        <v>479689.11846850516</v>
      </c>
      <c r="Q108" s="139">
        <v>274056.37354592042</v>
      </c>
      <c r="R108" s="139">
        <v>73173.893001437144</v>
      </c>
      <c r="S108" s="490">
        <v>11400</v>
      </c>
      <c r="T108" s="490"/>
      <c r="U108" s="246"/>
      <c r="V108" s="246"/>
      <c r="W108" s="246"/>
      <c r="X108" s="246"/>
      <c r="Y108" s="246"/>
      <c r="Z108" s="247"/>
      <c r="AA108" s="248"/>
      <c r="AB108" s="11"/>
      <c r="AC108" s="248"/>
      <c r="AD108" s="11"/>
      <c r="AE108" s="248"/>
      <c r="AF108" s="11"/>
      <c r="AG108" s="248"/>
      <c r="AH108" s="11"/>
      <c r="AI108" s="248"/>
    </row>
    <row r="109" spans="1:35" s="70" customFormat="1" outlineLevel="1">
      <c r="A109" s="240" t="s">
        <v>73</v>
      </c>
      <c r="B109" s="241" t="s">
        <v>5</v>
      </c>
      <c r="C109" s="242" t="s">
        <v>381</v>
      </c>
      <c r="D109" s="250"/>
      <c r="E109" s="243" t="s">
        <v>378</v>
      </c>
      <c r="F109" s="244">
        <v>0.88541666666666663</v>
      </c>
      <c r="G109" s="245"/>
      <c r="I109" s="245"/>
      <c r="J109" s="245"/>
      <c r="K109" s="245"/>
      <c r="L109" s="245"/>
      <c r="M109" s="245" t="s">
        <v>2</v>
      </c>
      <c r="N109" s="139">
        <v>1100000</v>
      </c>
      <c r="O109" s="139">
        <v>597905.25120560534</v>
      </c>
      <c r="P109" s="139">
        <v>539019.78447541501</v>
      </c>
      <c r="Q109" s="139">
        <v>218960.16478051199</v>
      </c>
      <c r="R109" s="139">
        <v>73973.513919933728</v>
      </c>
      <c r="S109" s="490">
        <v>10300</v>
      </c>
      <c r="T109" s="490"/>
      <c r="U109" s="246"/>
      <c r="V109" s="246"/>
      <c r="W109" s="246"/>
      <c r="X109" s="246"/>
      <c r="Y109" s="246"/>
      <c r="Z109" s="247"/>
      <c r="AA109" s="248"/>
      <c r="AB109" s="11" t="s">
        <v>52</v>
      </c>
      <c r="AC109" s="248"/>
      <c r="AD109" s="11"/>
      <c r="AE109" s="248"/>
      <c r="AF109" s="11"/>
      <c r="AG109" s="248"/>
      <c r="AH109" s="11"/>
      <c r="AI109" s="248"/>
    </row>
    <row r="110" spans="1:35" s="70" customFormat="1" outlineLevel="1">
      <c r="A110" s="240" t="s">
        <v>73</v>
      </c>
      <c r="B110" s="241" t="s">
        <v>5</v>
      </c>
      <c r="C110" s="242" t="s">
        <v>32</v>
      </c>
      <c r="D110" s="250"/>
      <c r="E110" s="243" t="s">
        <v>56</v>
      </c>
      <c r="F110" s="244" t="s">
        <v>160</v>
      </c>
      <c r="G110" s="245"/>
      <c r="H110" s="245"/>
      <c r="J110" s="245"/>
      <c r="K110" s="245" t="s">
        <v>2</v>
      </c>
      <c r="L110" s="245"/>
      <c r="M110" s="245"/>
      <c r="N110" s="139">
        <v>800000</v>
      </c>
      <c r="O110" s="139">
        <v>411688.31168831169</v>
      </c>
      <c r="P110" s="139">
        <v>437662.33766233764</v>
      </c>
      <c r="Q110" s="139">
        <v>227272.72727272729</v>
      </c>
      <c r="R110" s="139">
        <v>66233.766233766233</v>
      </c>
      <c r="S110" s="490">
        <v>12000</v>
      </c>
      <c r="T110" s="490"/>
      <c r="U110" s="246"/>
      <c r="V110" s="246"/>
      <c r="W110" s="246"/>
      <c r="X110" s="246"/>
      <c r="Y110" s="246"/>
      <c r="Z110" s="247"/>
      <c r="AA110" s="248" t="s">
        <v>6</v>
      </c>
      <c r="AB110" s="11"/>
      <c r="AC110" s="248" t="s">
        <v>6</v>
      </c>
      <c r="AD110" s="11" t="s">
        <v>6</v>
      </c>
      <c r="AE110" s="248" t="s">
        <v>6</v>
      </c>
      <c r="AF110" s="11" t="s">
        <v>6</v>
      </c>
      <c r="AG110" s="248" t="s">
        <v>6</v>
      </c>
      <c r="AH110" s="11" t="s">
        <v>6</v>
      </c>
      <c r="AI110" s="248" t="s">
        <v>6</v>
      </c>
    </row>
    <row r="111" spans="1:35" s="70" customFormat="1" outlineLevel="1">
      <c r="A111" s="240" t="s">
        <v>73</v>
      </c>
      <c r="B111" s="241" t="s">
        <v>5</v>
      </c>
      <c r="C111" s="242" t="s">
        <v>249</v>
      </c>
      <c r="D111" s="250"/>
      <c r="E111" s="243" t="s">
        <v>250</v>
      </c>
      <c r="F111" s="244" t="s">
        <v>379</v>
      </c>
      <c r="G111" s="245"/>
      <c r="H111" s="245" t="s">
        <v>2</v>
      </c>
      <c r="J111" s="245"/>
      <c r="K111" s="245"/>
      <c r="L111" s="245"/>
      <c r="M111" s="245"/>
      <c r="N111" s="139">
        <v>1700000</v>
      </c>
      <c r="O111" s="139">
        <v>870481.92771084339</v>
      </c>
      <c r="P111" s="139">
        <v>1035617.4698795179</v>
      </c>
      <c r="Q111" s="139">
        <v>599096.38554216875</v>
      </c>
      <c r="R111" s="139">
        <v>102409.63855421687</v>
      </c>
      <c r="S111" s="490">
        <v>30000</v>
      </c>
      <c r="T111" s="490"/>
      <c r="U111" s="246"/>
      <c r="V111" s="246"/>
      <c r="W111" s="246"/>
      <c r="X111" s="246"/>
      <c r="Y111" s="246"/>
      <c r="Z111" s="247"/>
      <c r="AA111" s="248"/>
      <c r="AB111" s="11"/>
      <c r="AC111" s="248"/>
      <c r="AD111" s="11" t="s">
        <v>52</v>
      </c>
      <c r="AE111" s="248" t="s">
        <v>52</v>
      </c>
      <c r="AF111" s="11"/>
      <c r="AG111" s="248"/>
      <c r="AH111" s="11"/>
      <c r="AI111" s="248"/>
    </row>
    <row r="112" spans="1:35" s="70" customFormat="1" outlineLevel="1">
      <c r="A112" s="240" t="s">
        <v>73</v>
      </c>
      <c r="B112" s="241" t="s">
        <v>5</v>
      </c>
      <c r="C112" s="242" t="s">
        <v>42</v>
      </c>
      <c r="D112" s="250"/>
      <c r="E112" s="243" t="s">
        <v>423</v>
      </c>
      <c r="F112" s="244" t="s">
        <v>427</v>
      </c>
      <c r="G112" s="245"/>
      <c r="H112" s="245"/>
      <c r="I112" s="245" t="s">
        <v>2</v>
      </c>
      <c r="J112" s="245"/>
      <c r="K112" s="245"/>
      <c r="L112" s="245"/>
      <c r="M112" s="245"/>
      <c r="N112" s="139">
        <v>800000</v>
      </c>
      <c r="O112" s="139">
        <v>450088.18342151679</v>
      </c>
      <c r="P112" s="139">
        <v>396472.66313932976</v>
      </c>
      <c r="Q112" s="139">
        <v>194708.99470899469</v>
      </c>
      <c r="R112" s="139">
        <v>33862.433862433863</v>
      </c>
      <c r="S112" s="490">
        <v>12500</v>
      </c>
      <c r="T112" s="490"/>
      <c r="U112" s="246"/>
      <c r="V112" s="246"/>
      <c r="W112" s="246"/>
      <c r="X112" s="246"/>
      <c r="Y112" s="246"/>
      <c r="Z112" s="247"/>
      <c r="AA112" s="248" t="s">
        <v>6</v>
      </c>
      <c r="AB112" s="11" t="s">
        <v>6</v>
      </c>
      <c r="AC112" s="248" t="s">
        <v>6</v>
      </c>
      <c r="AD112" s="11" t="s">
        <v>52</v>
      </c>
      <c r="AE112" s="248" t="s">
        <v>52</v>
      </c>
      <c r="AF112" s="11" t="s">
        <v>6</v>
      </c>
      <c r="AG112" s="248" t="s">
        <v>6</v>
      </c>
      <c r="AH112" s="11" t="s">
        <v>6</v>
      </c>
      <c r="AI112" s="248" t="s">
        <v>6</v>
      </c>
    </row>
    <row r="113" spans="1:35" s="70" customFormat="1" outlineLevel="1">
      <c r="A113" s="240" t="s">
        <v>73</v>
      </c>
      <c r="B113" s="241" t="s">
        <v>5</v>
      </c>
      <c r="C113" s="242" t="s">
        <v>368</v>
      </c>
      <c r="D113" s="250"/>
      <c r="E113" s="243" t="s">
        <v>369</v>
      </c>
      <c r="F113" s="244">
        <v>0.85069444444444453</v>
      </c>
      <c r="G113" s="245" t="s">
        <v>2</v>
      </c>
      <c r="H113" s="245"/>
      <c r="I113" s="245"/>
      <c r="J113" s="245"/>
      <c r="K113" s="245"/>
      <c r="L113" s="245"/>
      <c r="M113" s="245"/>
      <c r="N113" s="139">
        <v>1800000</v>
      </c>
      <c r="O113" s="139">
        <v>978630.46044864238</v>
      </c>
      <c r="P113" s="139">
        <v>852184.17945690674</v>
      </c>
      <c r="Q113" s="139">
        <v>378276.26918536011</v>
      </c>
      <c r="R113" s="139">
        <v>102007.08382526564</v>
      </c>
      <c r="S113" s="490">
        <v>18400</v>
      </c>
      <c r="T113" s="490"/>
      <c r="U113" s="246"/>
      <c r="V113" s="246"/>
      <c r="W113" s="246"/>
      <c r="X113" s="246"/>
      <c r="Y113" s="246"/>
      <c r="Z113" s="247"/>
      <c r="AA113" s="248"/>
      <c r="AB113" s="11" t="s">
        <v>52</v>
      </c>
      <c r="AC113" s="248"/>
      <c r="AD113" s="11"/>
      <c r="AE113" s="248" t="s">
        <v>52</v>
      </c>
      <c r="AF113" s="11" t="s">
        <v>52</v>
      </c>
      <c r="AG113" s="248"/>
      <c r="AH113" s="11"/>
      <c r="AI113" s="248"/>
    </row>
    <row r="114" spans="1:35" s="70" customFormat="1" outlineLevel="1">
      <c r="A114" s="240" t="s">
        <v>73</v>
      </c>
      <c r="B114" s="241" t="s">
        <v>5</v>
      </c>
      <c r="C114" s="242" t="s">
        <v>370</v>
      </c>
      <c r="D114" s="250"/>
      <c r="E114" s="243" t="s">
        <v>369</v>
      </c>
      <c r="F114" s="244" t="s">
        <v>372</v>
      </c>
      <c r="G114" s="245" t="s">
        <v>2</v>
      </c>
      <c r="H114" s="245"/>
      <c r="I114" s="245"/>
      <c r="J114" s="245"/>
      <c r="K114" s="245"/>
      <c r="L114" s="245"/>
      <c r="M114" s="245"/>
      <c r="N114" s="139">
        <v>1600000</v>
      </c>
      <c r="O114" s="139">
        <v>886000</v>
      </c>
      <c r="P114" s="139">
        <v>882000</v>
      </c>
      <c r="Q114" s="139">
        <v>443000</v>
      </c>
      <c r="R114" s="139">
        <v>130000</v>
      </c>
      <c r="S114" s="490">
        <v>28500</v>
      </c>
      <c r="T114" s="490"/>
      <c r="U114" s="246"/>
      <c r="V114" s="246"/>
      <c r="W114" s="246"/>
      <c r="X114" s="246"/>
      <c r="Y114" s="246"/>
      <c r="Z114" s="247"/>
      <c r="AA114" s="248"/>
      <c r="AB114" s="11" t="s">
        <v>52</v>
      </c>
      <c r="AC114" s="248"/>
      <c r="AD114" s="11"/>
      <c r="AE114" s="248" t="s">
        <v>52</v>
      </c>
      <c r="AF114" s="11" t="s">
        <v>52</v>
      </c>
      <c r="AG114" s="248"/>
      <c r="AH114" s="11"/>
      <c r="AI114" s="248"/>
    </row>
    <row r="115" spans="1:35" s="70" customFormat="1" outlineLevel="1">
      <c r="A115" s="240" t="s">
        <v>73</v>
      </c>
      <c r="B115" s="241" t="s">
        <v>5</v>
      </c>
      <c r="C115" s="242" t="s">
        <v>371</v>
      </c>
      <c r="D115" s="250"/>
      <c r="E115" s="243" t="s">
        <v>369</v>
      </c>
      <c r="F115" s="244">
        <v>0.96875</v>
      </c>
      <c r="G115" s="245" t="s">
        <v>2</v>
      </c>
      <c r="H115" s="245"/>
      <c r="I115" s="245"/>
      <c r="J115" s="245"/>
      <c r="K115" s="245"/>
      <c r="L115" s="245"/>
      <c r="M115" s="245"/>
      <c r="N115" s="139">
        <v>900000</v>
      </c>
      <c r="O115" s="139">
        <v>527926.82926829264</v>
      </c>
      <c r="P115" s="139">
        <v>477439.02439024393</v>
      </c>
      <c r="Q115" s="139">
        <v>237073.17073170733</v>
      </c>
      <c r="R115" s="139">
        <v>53780.487804878045</v>
      </c>
      <c r="S115" s="490">
        <v>14000</v>
      </c>
      <c r="T115" s="490"/>
      <c r="U115" s="246"/>
      <c r="V115" s="246"/>
      <c r="W115" s="246"/>
      <c r="X115" s="246"/>
      <c r="Y115" s="246"/>
      <c r="Z115" s="247"/>
      <c r="AA115" s="248"/>
      <c r="AB115" s="11" t="s">
        <v>52</v>
      </c>
      <c r="AC115" s="248"/>
      <c r="AD115" s="11"/>
      <c r="AE115" s="248" t="s">
        <v>52</v>
      </c>
      <c r="AF115" s="11" t="s">
        <v>52</v>
      </c>
      <c r="AG115" s="248"/>
      <c r="AH115" s="11"/>
      <c r="AI115" s="248"/>
    </row>
    <row r="116" spans="1:35" s="70" customFormat="1" outlineLevel="1">
      <c r="A116" s="240" t="s">
        <v>73</v>
      </c>
      <c r="B116" s="241" t="s">
        <v>5</v>
      </c>
      <c r="C116" s="242" t="s">
        <v>242</v>
      </c>
      <c r="D116" s="250"/>
      <c r="E116" s="243" t="s">
        <v>243</v>
      </c>
      <c r="F116" s="244">
        <v>0.88541666666666663</v>
      </c>
      <c r="G116" s="245"/>
      <c r="H116" s="245"/>
      <c r="I116" s="245"/>
      <c r="J116" s="245" t="s">
        <v>2</v>
      </c>
      <c r="K116" s="245"/>
      <c r="L116" s="245"/>
      <c r="M116" s="245"/>
      <c r="N116" s="139">
        <v>1300000</v>
      </c>
      <c r="O116" s="139">
        <v>757392.13875151274</v>
      </c>
      <c r="P116" s="139">
        <v>736030.30675020104</v>
      </c>
      <c r="Q116" s="139">
        <v>441536.63764369255</v>
      </c>
      <c r="R116" s="139">
        <v>103107.47762021251</v>
      </c>
      <c r="S116" s="490">
        <v>18400</v>
      </c>
      <c r="T116" s="490"/>
      <c r="U116" s="246"/>
      <c r="V116" s="246"/>
      <c r="W116" s="246"/>
      <c r="X116" s="246"/>
      <c r="Y116" s="246"/>
      <c r="Z116" s="247"/>
      <c r="AA116" s="248"/>
      <c r="AB116" s="11"/>
      <c r="AC116" s="248"/>
      <c r="AD116" s="11"/>
      <c r="AE116" s="248" t="s">
        <v>52</v>
      </c>
      <c r="AF116" s="11"/>
      <c r="AG116" s="248"/>
      <c r="AH116" s="11"/>
      <c r="AI116" s="248"/>
    </row>
    <row r="117" spans="1:35" s="70" customFormat="1" outlineLevel="1">
      <c r="A117" s="240" t="s">
        <v>73</v>
      </c>
      <c r="B117" s="241" t="s">
        <v>5</v>
      </c>
      <c r="C117" s="242" t="s">
        <v>244</v>
      </c>
      <c r="D117" s="250"/>
      <c r="E117" s="243" t="s">
        <v>243</v>
      </c>
      <c r="F117" s="244" t="s">
        <v>160</v>
      </c>
      <c r="G117" s="245"/>
      <c r="H117" s="245"/>
      <c r="I117" s="245"/>
      <c r="J117" s="245" t="s">
        <v>2</v>
      </c>
      <c r="K117" s="245"/>
      <c r="L117" s="245"/>
      <c r="M117" s="245"/>
      <c r="N117" s="139">
        <v>1900000</v>
      </c>
      <c r="O117" s="139">
        <v>1113253.5864150049</v>
      </c>
      <c r="P117" s="139">
        <v>1067232.1015702786</v>
      </c>
      <c r="Q117" s="139">
        <v>624106.59786355321</v>
      </c>
      <c r="R117" s="139">
        <v>160710.68390598256</v>
      </c>
      <c r="S117" s="490">
        <v>31000</v>
      </c>
      <c r="T117" s="490"/>
      <c r="U117" s="246"/>
      <c r="V117" s="246"/>
      <c r="W117" s="246"/>
      <c r="X117" s="246"/>
      <c r="Y117" s="246"/>
      <c r="Z117" s="247"/>
      <c r="AA117" s="248"/>
      <c r="AB117" s="11"/>
      <c r="AC117" s="248"/>
      <c r="AD117" s="11"/>
      <c r="AE117" s="248" t="s">
        <v>52</v>
      </c>
      <c r="AF117" s="11"/>
      <c r="AG117" s="248"/>
      <c r="AH117" s="11"/>
      <c r="AI117" s="248"/>
    </row>
    <row r="118" spans="1:35" s="70" customFormat="1" outlineLevel="1">
      <c r="A118" s="240" t="s">
        <v>73</v>
      </c>
      <c r="B118" s="241" t="s">
        <v>5</v>
      </c>
      <c r="C118" s="242" t="s">
        <v>245</v>
      </c>
      <c r="D118" s="250"/>
      <c r="E118" s="243" t="s">
        <v>243</v>
      </c>
      <c r="F118" s="244">
        <v>0.97222222222222221</v>
      </c>
      <c r="G118" s="245"/>
      <c r="H118" s="245"/>
      <c r="I118" s="245"/>
      <c r="J118" s="245" t="s">
        <v>2</v>
      </c>
      <c r="K118" s="245"/>
      <c r="L118" s="245"/>
      <c r="M118" s="245"/>
      <c r="N118" s="139">
        <v>1450000</v>
      </c>
      <c r="O118" s="139">
        <v>859861.41778966587</v>
      </c>
      <c r="P118" s="139">
        <v>823358.77964015235</v>
      </c>
      <c r="Q118" s="139">
        <v>492569.20964338526</v>
      </c>
      <c r="R118" s="139">
        <v>112741.82564347501</v>
      </c>
      <c r="S118" s="490">
        <v>23800</v>
      </c>
      <c r="T118" s="490"/>
      <c r="U118" s="246"/>
      <c r="V118" s="246"/>
      <c r="W118" s="246"/>
      <c r="X118" s="246"/>
      <c r="Y118" s="246"/>
      <c r="Z118" s="247"/>
      <c r="AA118" s="248"/>
      <c r="AB118" s="11"/>
      <c r="AC118" s="248"/>
      <c r="AD118" s="11"/>
      <c r="AE118" s="248" t="s">
        <v>52</v>
      </c>
      <c r="AF118" s="11"/>
      <c r="AG118" s="248"/>
      <c r="AH118" s="11"/>
      <c r="AI118" s="248"/>
    </row>
    <row r="119" spans="1:35" s="70" customFormat="1" outlineLevel="1">
      <c r="A119" s="240" t="s">
        <v>73</v>
      </c>
      <c r="B119" s="241" t="s">
        <v>5</v>
      </c>
      <c r="C119" s="242" t="s">
        <v>33</v>
      </c>
      <c r="D119" s="250"/>
      <c r="E119" s="243" t="s">
        <v>60</v>
      </c>
      <c r="F119" s="244" t="s">
        <v>424</v>
      </c>
      <c r="G119" s="245"/>
      <c r="H119" s="245"/>
      <c r="J119" s="245"/>
      <c r="K119" s="245"/>
      <c r="L119" s="245" t="s">
        <v>2</v>
      </c>
      <c r="M119" s="245" t="s">
        <v>2</v>
      </c>
      <c r="N119" s="139">
        <v>750000</v>
      </c>
      <c r="O119" s="139">
        <v>403456.99831365934</v>
      </c>
      <c r="P119" s="139">
        <v>411045.53119730187</v>
      </c>
      <c r="Q119" s="139">
        <v>196037.09949409781</v>
      </c>
      <c r="R119" s="139">
        <v>55649.24114671164</v>
      </c>
      <c r="S119" s="490">
        <v>10500</v>
      </c>
      <c r="T119" s="490"/>
      <c r="U119" s="246"/>
      <c r="V119" s="246"/>
      <c r="W119" s="246"/>
      <c r="X119" s="246"/>
      <c r="Y119" s="246"/>
      <c r="Z119" s="247"/>
      <c r="AA119" s="248" t="s">
        <v>6</v>
      </c>
      <c r="AB119" s="11"/>
      <c r="AC119" s="248" t="s">
        <v>6</v>
      </c>
      <c r="AD119" s="11" t="s">
        <v>6</v>
      </c>
      <c r="AE119" s="248"/>
      <c r="AF119" s="11" t="s">
        <v>6</v>
      </c>
      <c r="AG119" s="248" t="s">
        <v>6</v>
      </c>
      <c r="AH119" s="11" t="s">
        <v>6</v>
      </c>
      <c r="AI119" s="248" t="s">
        <v>6</v>
      </c>
    </row>
    <row r="120" spans="1:35" s="70" customFormat="1" outlineLevel="1">
      <c r="A120" s="240" t="s">
        <v>73</v>
      </c>
      <c r="B120" s="241" t="s">
        <v>5</v>
      </c>
      <c r="C120" s="242" t="s">
        <v>387</v>
      </c>
      <c r="D120" s="243"/>
      <c r="E120" s="243" t="s">
        <v>483</v>
      </c>
      <c r="F120" s="244">
        <v>0.98958333333333337</v>
      </c>
      <c r="G120" s="245"/>
      <c r="H120" s="245"/>
      <c r="I120" s="245"/>
      <c r="J120" s="245"/>
      <c r="K120" s="245"/>
      <c r="L120" s="245"/>
      <c r="M120" s="245" t="s">
        <v>2</v>
      </c>
      <c r="N120" s="139">
        <v>600000</v>
      </c>
      <c r="O120" s="139">
        <v>311914.05893622845</v>
      </c>
      <c r="P120" s="139">
        <v>330751.30006386276</v>
      </c>
      <c r="Q120" s="139">
        <v>155972.08283915702</v>
      </c>
      <c r="R120" s="139">
        <v>37547.21284554329</v>
      </c>
      <c r="S120" s="490">
        <v>4400</v>
      </c>
      <c r="T120" s="490"/>
      <c r="U120" s="246"/>
      <c r="V120" s="246"/>
      <c r="W120" s="246"/>
      <c r="X120" s="246"/>
      <c r="Y120" s="246"/>
      <c r="Z120" s="247"/>
      <c r="AA120" s="248" t="s">
        <v>6</v>
      </c>
      <c r="AB120" s="11" t="s">
        <v>6</v>
      </c>
      <c r="AC120" s="248" t="s">
        <v>6</v>
      </c>
      <c r="AD120" s="11" t="s">
        <v>52</v>
      </c>
      <c r="AE120" s="248" t="s">
        <v>6</v>
      </c>
      <c r="AF120" s="11" t="s">
        <v>6</v>
      </c>
      <c r="AG120" s="248" t="s">
        <v>6</v>
      </c>
      <c r="AH120" s="11" t="s">
        <v>6</v>
      </c>
      <c r="AI120" s="248" t="s">
        <v>6</v>
      </c>
    </row>
    <row r="121" spans="1:35" s="70" customFormat="1" outlineLevel="1">
      <c r="A121" s="240" t="s">
        <v>73</v>
      </c>
      <c r="B121" s="241" t="s">
        <v>5</v>
      </c>
      <c r="C121" s="242" t="s">
        <v>34</v>
      </c>
      <c r="D121" s="243"/>
      <c r="E121" s="243" t="s">
        <v>57</v>
      </c>
      <c r="F121" s="244" t="s">
        <v>482</v>
      </c>
      <c r="G121" s="245" t="s">
        <v>2</v>
      </c>
      <c r="H121" s="245"/>
      <c r="I121" s="245"/>
      <c r="J121" s="245"/>
      <c r="K121" s="245"/>
      <c r="L121" s="245"/>
      <c r="M121" s="245" t="s">
        <v>2</v>
      </c>
      <c r="N121" s="139">
        <v>650000</v>
      </c>
      <c r="O121" s="139">
        <v>361105.10169896053</v>
      </c>
      <c r="P121" s="139">
        <v>356183.39314766438</v>
      </c>
      <c r="Q121" s="139">
        <v>171384.48097291167</v>
      </c>
      <c r="R121" s="139">
        <v>39403.557328697083</v>
      </c>
      <c r="S121" s="490">
        <v>4800</v>
      </c>
      <c r="T121" s="490"/>
      <c r="U121" s="246"/>
      <c r="V121" s="246"/>
      <c r="W121" s="246"/>
      <c r="X121" s="246"/>
      <c r="Y121" s="246"/>
      <c r="Z121" s="247"/>
      <c r="AA121" s="248" t="s">
        <v>6</v>
      </c>
      <c r="AB121" s="11" t="s">
        <v>6</v>
      </c>
      <c r="AC121" s="248" t="s">
        <v>6</v>
      </c>
      <c r="AD121" s="11" t="s">
        <v>6</v>
      </c>
      <c r="AE121" s="248" t="s">
        <v>6</v>
      </c>
      <c r="AF121" s="11" t="s">
        <v>6</v>
      </c>
      <c r="AG121" s="248" t="s">
        <v>6</v>
      </c>
      <c r="AH121" s="11" t="s">
        <v>6</v>
      </c>
      <c r="AI121" s="248" t="s">
        <v>6</v>
      </c>
    </row>
    <row r="122" spans="1:35" s="249" customFormat="1">
      <c r="A122" s="240"/>
      <c r="B122" s="262" t="s">
        <v>5</v>
      </c>
      <c r="C122" s="242"/>
      <c r="E122" s="243"/>
      <c r="F122" s="244"/>
      <c r="G122" s="245"/>
      <c r="H122" s="245"/>
      <c r="I122" s="245"/>
      <c r="J122" s="245"/>
      <c r="K122" s="245"/>
      <c r="L122" s="245"/>
      <c r="M122" s="245"/>
      <c r="N122" s="267"/>
      <c r="O122" s="267"/>
      <c r="P122" s="267"/>
      <c r="Q122" s="267"/>
      <c r="R122" s="267"/>
      <c r="S122" s="265"/>
      <c r="T122" s="265"/>
      <c r="U122" s="246"/>
      <c r="V122" s="246"/>
      <c r="W122" s="246"/>
      <c r="X122" s="246"/>
      <c r="Y122" s="246"/>
      <c r="Z122" s="247"/>
      <c r="AA122" s="11"/>
      <c r="AB122" s="11"/>
      <c r="AC122" s="11"/>
      <c r="AD122" s="11"/>
      <c r="AE122" s="11"/>
      <c r="AF122" s="11"/>
      <c r="AG122" s="11"/>
      <c r="AH122" s="11"/>
      <c r="AI122" s="11"/>
    </row>
    <row r="123" spans="1:35" s="249" customFormat="1">
      <c r="A123" s="240"/>
      <c r="B123" s="262"/>
      <c r="C123" s="242"/>
      <c r="D123" s="242" t="s">
        <v>516</v>
      </c>
      <c r="E123" s="243"/>
      <c r="F123" s="244"/>
      <c r="G123" s="245"/>
      <c r="H123" s="245"/>
      <c r="I123" s="245"/>
      <c r="J123" s="245"/>
      <c r="K123" s="245"/>
      <c r="L123" s="245"/>
      <c r="M123" s="245"/>
      <c r="N123" s="267"/>
      <c r="O123" s="267"/>
      <c r="P123" s="267"/>
      <c r="Q123" s="267"/>
      <c r="R123" s="267"/>
      <c r="S123" s="495"/>
      <c r="T123" s="495"/>
      <c r="U123" s="246"/>
      <c r="V123" s="246"/>
      <c r="W123" s="246"/>
      <c r="X123" s="246"/>
      <c r="Y123" s="246"/>
      <c r="Z123" s="247"/>
      <c r="AA123" s="11"/>
      <c r="AB123" s="11"/>
      <c r="AC123" s="11"/>
      <c r="AD123" s="11"/>
      <c r="AE123" s="11"/>
      <c r="AF123" s="11"/>
      <c r="AG123" s="11"/>
      <c r="AH123" s="11"/>
      <c r="AI123" s="11"/>
    </row>
    <row r="124" spans="1:35" s="70" customFormat="1" outlineLevel="1">
      <c r="A124" s="250" t="s">
        <v>73</v>
      </c>
      <c r="B124" s="241" t="s">
        <v>74</v>
      </c>
      <c r="C124" s="290" t="s">
        <v>102</v>
      </c>
      <c r="D124" s="291">
        <v>63</v>
      </c>
      <c r="E124" s="292" t="s">
        <v>93</v>
      </c>
      <c r="F124" s="293" t="s">
        <v>75</v>
      </c>
      <c r="G124" s="245" t="s">
        <v>2</v>
      </c>
      <c r="H124" s="245" t="s">
        <v>2</v>
      </c>
      <c r="I124" s="245" t="s">
        <v>2</v>
      </c>
      <c r="J124" s="245" t="s">
        <v>2</v>
      </c>
      <c r="K124" s="245" t="s">
        <v>2</v>
      </c>
      <c r="L124" s="245" t="s">
        <v>2</v>
      </c>
      <c r="M124" s="245" t="s">
        <v>2</v>
      </c>
      <c r="N124" s="139">
        <v>61148.419200000011</v>
      </c>
      <c r="O124" s="139">
        <v>35020.888965232363</v>
      </c>
      <c r="P124" s="139">
        <v>47243.36842962895</v>
      </c>
      <c r="Q124" s="139">
        <v>27667.495721268009</v>
      </c>
      <c r="R124" s="139">
        <v>8971.1498796378073</v>
      </c>
      <c r="S124" s="490">
        <v>579.99999999999989</v>
      </c>
      <c r="T124" s="490"/>
      <c r="U124" s="264"/>
      <c r="V124" s="264"/>
      <c r="W124" s="264"/>
      <c r="X124" s="264"/>
      <c r="Y124" s="264"/>
      <c r="AA124" s="248"/>
      <c r="AB124" s="11" t="s">
        <v>52</v>
      </c>
      <c r="AC124" s="248"/>
      <c r="AD124" s="11"/>
      <c r="AE124" s="248"/>
      <c r="AF124" s="11"/>
      <c r="AG124" s="248"/>
      <c r="AH124" s="11"/>
      <c r="AI124" s="248"/>
    </row>
    <row r="125" spans="1:35" s="70" customFormat="1" outlineLevel="1">
      <c r="A125" s="250" t="s">
        <v>73</v>
      </c>
      <c r="B125" s="241" t="s">
        <v>74</v>
      </c>
      <c r="C125" s="290" t="s">
        <v>103</v>
      </c>
      <c r="D125" s="291">
        <v>35</v>
      </c>
      <c r="E125" s="292" t="s">
        <v>93</v>
      </c>
      <c r="F125" s="293" t="s">
        <v>76</v>
      </c>
      <c r="G125" s="245" t="s">
        <v>2</v>
      </c>
      <c r="H125" s="245" t="s">
        <v>2</v>
      </c>
      <c r="I125" s="245" t="s">
        <v>2</v>
      </c>
      <c r="J125" s="245" t="s">
        <v>2</v>
      </c>
      <c r="K125" s="245" t="s">
        <v>2</v>
      </c>
      <c r="L125" s="245" t="s">
        <v>2</v>
      </c>
      <c r="M125" s="245" t="s">
        <v>2</v>
      </c>
      <c r="N125" s="139">
        <v>133167.66848000002</v>
      </c>
      <c r="O125" s="139">
        <v>83144.542797045986</v>
      </c>
      <c r="P125" s="139">
        <v>94757.883057448344</v>
      </c>
      <c r="Q125" s="139">
        <v>58406.930195313827</v>
      </c>
      <c r="R125" s="139">
        <v>13970.971072349803</v>
      </c>
      <c r="S125" s="490">
        <v>1479.9999999999998</v>
      </c>
      <c r="T125" s="490"/>
      <c r="U125" s="264"/>
      <c r="V125" s="264"/>
      <c r="W125" s="264"/>
      <c r="X125" s="264"/>
      <c r="Y125" s="264"/>
      <c r="AA125" s="248"/>
      <c r="AB125" s="11" t="s">
        <v>52</v>
      </c>
      <c r="AC125" s="248"/>
      <c r="AD125" s="11"/>
      <c r="AE125" s="248"/>
      <c r="AF125" s="11"/>
      <c r="AG125" s="248"/>
      <c r="AH125" s="11"/>
      <c r="AI125" s="248"/>
    </row>
    <row r="126" spans="1:35" s="70" customFormat="1" outlineLevel="1">
      <c r="A126" s="250" t="s">
        <v>73</v>
      </c>
      <c r="B126" s="241" t="s">
        <v>74</v>
      </c>
      <c r="C126" s="290" t="s">
        <v>104</v>
      </c>
      <c r="D126" s="291">
        <v>56</v>
      </c>
      <c r="E126" s="292" t="s">
        <v>93</v>
      </c>
      <c r="F126" s="293" t="s">
        <v>77</v>
      </c>
      <c r="G126" s="245" t="s">
        <v>2</v>
      </c>
      <c r="H126" s="245" t="s">
        <v>2</v>
      </c>
      <c r="I126" s="245" t="s">
        <v>2</v>
      </c>
      <c r="J126" s="245" t="s">
        <v>2</v>
      </c>
      <c r="K126" s="245" t="s">
        <v>2</v>
      </c>
      <c r="L126" s="245" t="s">
        <v>2</v>
      </c>
      <c r="M126" s="245" t="s">
        <v>2</v>
      </c>
      <c r="N126" s="139">
        <v>137244.22976000002</v>
      </c>
      <c r="O126" s="139">
        <v>76572.173663103633</v>
      </c>
      <c r="P126" s="139">
        <v>99782.727664039747</v>
      </c>
      <c r="Q126" s="139">
        <v>58822.454246403293</v>
      </c>
      <c r="R126" s="139">
        <v>18156.167841182596</v>
      </c>
      <c r="S126" s="490">
        <v>1399.9999999999998</v>
      </c>
      <c r="T126" s="490"/>
      <c r="U126" s="264"/>
      <c r="V126" s="264"/>
      <c r="W126" s="264"/>
      <c r="X126" s="264"/>
      <c r="Y126" s="264"/>
      <c r="AA126" s="248"/>
      <c r="AB126" s="11" t="s">
        <v>52</v>
      </c>
      <c r="AC126" s="248"/>
      <c r="AD126" s="11"/>
      <c r="AE126" s="248"/>
      <c r="AF126" s="11"/>
      <c r="AG126" s="248"/>
      <c r="AH126" s="11"/>
      <c r="AI126" s="248"/>
    </row>
    <row r="127" spans="1:35" s="70" customFormat="1" outlineLevel="1">
      <c r="A127" s="250" t="s">
        <v>73</v>
      </c>
      <c r="B127" s="241" t="s">
        <v>74</v>
      </c>
      <c r="C127" s="290" t="s">
        <v>105</v>
      </c>
      <c r="D127" s="291">
        <v>21</v>
      </c>
      <c r="E127" s="292" t="s">
        <v>93</v>
      </c>
      <c r="F127" s="293" t="s">
        <v>78</v>
      </c>
      <c r="G127" s="245" t="s">
        <v>2</v>
      </c>
      <c r="H127" s="245" t="s">
        <v>2</v>
      </c>
      <c r="I127" s="245" t="s">
        <v>2</v>
      </c>
      <c r="J127" s="245" t="s">
        <v>2</v>
      </c>
      <c r="K127" s="245" t="s">
        <v>2</v>
      </c>
      <c r="L127" s="245" t="s">
        <v>2</v>
      </c>
      <c r="M127" s="245" t="s">
        <v>2</v>
      </c>
      <c r="N127" s="139">
        <v>169856.72000000003</v>
      </c>
      <c r="O127" s="139">
        <v>89814.445145442369</v>
      </c>
      <c r="P127" s="139">
        <v>132547.4455542595</v>
      </c>
      <c r="Q127" s="139">
        <v>78902.212861456734</v>
      </c>
      <c r="R127" s="139">
        <v>24717.252711564979</v>
      </c>
      <c r="S127" s="490">
        <v>2899.9999999999995</v>
      </c>
      <c r="T127" s="490"/>
      <c r="U127" s="264"/>
      <c r="V127" s="264"/>
      <c r="W127" s="264"/>
      <c r="X127" s="264"/>
      <c r="Y127" s="264"/>
      <c r="AA127" s="248"/>
      <c r="AB127" s="11" t="s">
        <v>52</v>
      </c>
      <c r="AC127" s="248"/>
      <c r="AD127" s="11"/>
      <c r="AE127" s="248"/>
      <c r="AF127" s="11"/>
      <c r="AG127" s="248"/>
      <c r="AH127" s="11"/>
      <c r="AI127" s="248"/>
    </row>
    <row r="128" spans="1:35" s="70" customFormat="1" outlineLevel="1">
      <c r="A128" s="250" t="s">
        <v>73</v>
      </c>
      <c r="B128" s="241" t="s">
        <v>74</v>
      </c>
      <c r="C128" s="290" t="s">
        <v>106</v>
      </c>
      <c r="D128" s="291">
        <v>28</v>
      </c>
      <c r="E128" s="292" t="s">
        <v>93</v>
      </c>
      <c r="F128" s="293" t="s">
        <v>79</v>
      </c>
      <c r="G128" s="245" t="s">
        <v>2</v>
      </c>
      <c r="H128" s="245" t="s">
        <v>2</v>
      </c>
      <c r="I128" s="245" t="s">
        <v>2</v>
      </c>
      <c r="J128" s="245" t="s">
        <v>2</v>
      </c>
      <c r="K128" s="245" t="s">
        <v>2</v>
      </c>
      <c r="L128" s="245" t="s">
        <v>2</v>
      </c>
      <c r="M128" s="245" t="s">
        <v>2</v>
      </c>
      <c r="N128" s="139">
        <v>305742.09600000008</v>
      </c>
      <c r="O128" s="139">
        <v>156499.59435256888</v>
      </c>
      <c r="P128" s="139">
        <v>225943.6282174463</v>
      </c>
      <c r="Q128" s="139">
        <v>146035.9993244551</v>
      </c>
      <c r="R128" s="139">
        <v>41710.725572190611</v>
      </c>
      <c r="S128" s="490">
        <v>6599.9999999999982</v>
      </c>
      <c r="T128" s="490"/>
      <c r="U128" s="264"/>
      <c r="V128" s="264"/>
      <c r="W128" s="264"/>
      <c r="X128" s="264"/>
      <c r="Y128" s="264"/>
      <c r="AA128" s="248"/>
      <c r="AB128" s="11" t="s">
        <v>52</v>
      </c>
      <c r="AC128" s="248"/>
      <c r="AD128" s="11"/>
      <c r="AE128" s="248"/>
      <c r="AF128" s="11"/>
      <c r="AG128" s="248"/>
      <c r="AH128" s="11"/>
      <c r="AI128" s="248"/>
    </row>
    <row r="129" spans="1:35" s="70" customFormat="1" outlineLevel="1">
      <c r="A129" s="250" t="s">
        <v>73</v>
      </c>
      <c r="B129" s="241" t="s">
        <v>74</v>
      </c>
      <c r="C129" s="290" t="s">
        <v>107</v>
      </c>
      <c r="D129" s="291">
        <v>21</v>
      </c>
      <c r="E129" s="292" t="s">
        <v>93</v>
      </c>
      <c r="F129" s="293" t="s">
        <v>80</v>
      </c>
      <c r="G129" s="245" t="s">
        <v>2</v>
      </c>
      <c r="H129" s="245" t="s">
        <v>2</v>
      </c>
      <c r="I129" s="245" t="s">
        <v>2</v>
      </c>
      <c r="J129" s="245" t="s">
        <v>2</v>
      </c>
      <c r="K129" s="245" t="s">
        <v>2</v>
      </c>
      <c r="L129" s="245" t="s">
        <v>2</v>
      </c>
      <c r="M129" s="245" t="s">
        <v>2</v>
      </c>
      <c r="N129" s="139">
        <v>165780.15872000001</v>
      </c>
      <c r="O129" s="139">
        <v>83182.243680065119</v>
      </c>
      <c r="P129" s="139">
        <v>127148.81152024009</v>
      </c>
      <c r="Q129" s="139">
        <v>85093.695376123476</v>
      </c>
      <c r="R129" s="139">
        <v>22461.883534099885</v>
      </c>
      <c r="S129" s="490">
        <v>2319.9999999999995</v>
      </c>
      <c r="T129" s="490"/>
      <c r="U129" s="264"/>
      <c r="V129" s="264"/>
      <c r="W129" s="264"/>
      <c r="X129" s="264"/>
      <c r="Y129" s="264"/>
      <c r="AA129" s="248"/>
      <c r="AB129" s="11" t="s">
        <v>52</v>
      </c>
      <c r="AC129" s="248"/>
      <c r="AD129" s="11"/>
      <c r="AE129" s="248"/>
      <c r="AF129" s="11"/>
      <c r="AG129" s="248"/>
      <c r="AH129" s="11"/>
      <c r="AI129" s="248"/>
    </row>
    <row r="130" spans="1:35" s="70" customFormat="1" outlineLevel="1">
      <c r="A130" s="250" t="s">
        <v>73</v>
      </c>
      <c r="B130" s="241" t="s">
        <v>74</v>
      </c>
      <c r="C130" s="290" t="s">
        <v>108</v>
      </c>
      <c r="D130" s="291">
        <v>21</v>
      </c>
      <c r="E130" s="292" t="s">
        <v>93</v>
      </c>
      <c r="F130" s="293" t="s">
        <v>81</v>
      </c>
      <c r="G130" s="245" t="s">
        <v>2</v>
      </c>
      <c r="H130" s="245" t="s">
        <v>2</v>
      </c>
      <c r="I130" s="245" t="s">
        <v>2</v>
      </c>
      <c r="J130" s="245" t="s">
        <v>2</v>
      </c>
      <c r="K130" s="245" t="s">
        <v>2</v>
      </c>
      <c r="L130" s="245" t="s">
        <v>2</v>
      </c>
      <c r="M130" s="245" t="s">
        <v>2</v>
      </c>
      <c r="N130" s="139">
        <v>70660.395520000005</v>
      </c>
      <c r="O130" s="139">
        <v>35569.953441180201</v>
      </c>
      <c r="P130" s="139">
        <v>55613.360150966044</v>
      </c>
      <c r="Q130" s="139">
        <v>37112.603313694941</v>
      </c>
      <c r="R130" s="139">
        <v>11820.997498188908</v>
      </c>
      <c r="S130" s="490">
        <v>639.99999999999989</v>
      </c>
      <c r="T130" s="490"/>
      <c r="U130" s="264"/>
      <c r="V130" s="264"/>
      <c r="W130" s="264"/>
      <c r="X130" s="264"/>
      <c r="Y130" s="264"/>
      <c r="AA130" s="248"/>
      <c r="AB130" s="11" t="s">
        <v>52</v>
      </c>
      <c r="AC130" s="248"/>
      <c r="AD130" s="11"/>
      <c r="AE130" s="248"/>
      <c r="AF130" s="11"/>
      <c r="AG130" s="248"/>
      <c r="AH130" s="11"/>
      <c r="AI130" s="248"/>
    </row>
    <row r="131" spans="1:35" s="70" customFormat="1" outlineLevel="1">
      <c r="A131" s="250" t="s">
        <v>73</v>
      </c>
      <c r="B131" s="241" t="s">
        <v>74</v>
      </c>
      <c r="C131" s="290" t="s">
        <v>208</v>
      </c>
      <c r="D131" s="294"/>
      <c r="E131" s="292" t="s">
        <v>93</v>
      </c>
      <c r="F131" s="293" t="s">
        <v>173</v>
      </c>
      <c r="G131" s="245" t="s">
        <v>2</v>
      </c>
      <c r="H131" s="245" t="s">
        <v>2</v>
      </c>
      <c r="I131" s="245" t="s">
        <v>2</v>
      </c>
      <c r="J131" s="245" t="s">
        <v>2</v>
      </c>
      <c r="K131" s="245" t="s">
        <v>2</v>
      </c>
      <c r="L131" s="245" t="s">
        <v>2</v>
      </c>
      <c r="M131" s="245" t="s">
        <v>2</v>
      </c>
      <c r="N131" s="139"/>
      <c r="O131" s="139"/>
      <c r="P131" s="139"/>
      <c r="Q131" s="139"/>
      <c r="R131" s="139"/>
      <c r="S131" s="493" t="s">
        <v>200</v>
      </c>
      <c r="T131" s="494"/>
      <c r="U131" s="264"/>
      <c r="V131" s="264"/>
      <c r="W131" s="264"/>
      <c r="X131" s="264"/>
      <c r="Y131" s="264"/>
      <c r="AA131" s="248"/>
      <c r="AB131" s="11" t="s">
        <v>52</v>
      </c>
      <c r="AC131" s="248"/>
      <c r="AD131" s="11"/>
      <c r="AE131" s="248"/>
      <c r="AF131" s="11"/>
      <c r="AG131" s="248"/>
      <c r="AH131" s="11"/>
      <c r="AI131" s="248"/>
    </row>
    <row r="132" spans="1:35" s="70" customFormat="1" outlineLevel="1">
      <c r="A132" s="250" t="s">
        <v>73</v>
      </c>
      <c r="B132" s="241" t="s">
        <v>74</v>
      </c>
      <c r="C132" s="290" t="s">
        <v>174</v>
      </c>
      <c r="D132" s="294"/>
      <c r="E132" s="292" t="s">
        <v>93</v>
      </c>
      <c r="F132" s="293" t="s">
        <v>175</v>
      </c>
      <c r="G132" s="245" t="s">
        <v>2</v>
      </c>
      <c r="H132" s="245" t="s">
        <v>2</v>
      </c>
      <c r="I132" s="245" t="s">
        <v>2</v>
      </c>
      <c r="J132" s="245" t="s">
        <v>2</v>
      </c>
      <c r="K132" s="245" t="s">
        <v>2</v>
      </c>
      <c r="L132" s="245" t="s">
        <v>2</v>
      </c>
      <c r="M132" s="245" t="s">
        <v>2</v>
      </c>
      <c r="N132" s="139"/>
      <c r="O132" s="139"/>
      <c r="P132" s="139"/>
      <c r="Q132" s="139"/>
      <c r="R132" s="139"/>
      <c r="S132" s="493" t="s">
        <v>200</v>
      </c>
      <c r="T132" s="494"/>
      <c r="U132" s="264"/>
      <c r="V132" s="264"/>
      <c r="W132" s="264"/>
      <c r="X132" s="264"/>
      <c r="Y132" s="264"/>
      <c r="AA132" s="248"/>
      <c r="AB132" s="11" t="s">
        <v>52</v>
      </c>
      <c r="AC132" s="248"/>
      <c r="AD132" s="11"/>
      <c r="AE132" s="248"/>
      <c r="AF132" s="11"/>
      <c r="AG132" s="248"/>
      <c r="AH132" s="11"/>
      <c r="AI132" s="248"/>
    </row>
    <row r="133" spans="1:35" s="70" customFormat="1" outlineLevel="1">
      <c r="A133" s="250" t="s">
        <v>73</v>
      </c>
      <c r="B133" s="241" t="s">
        <v>74</v>
      </c>
      <c r="C133" s="290" t="s">
        <v>99</v>
      </c>
      <c r="D133" s="294"/>
      <c r="E133" s="292" t="s">
        <v>93</v>
      </c>
      <c r="F133" s="293" t="s">
        <v>79</v>
      </c>
      <c r="G133" s="245" t="s">
        <v>2</v>
      </c>
      <c r="H133" s="245" t="s">
        <v>2</v>
      </c>
      <c r="I133" s="245" t="s">
        <v>2</v>
      </c>
      <c r="J133" s="245" t="s">
        <v>2</v>
      </c>
      <c r="K133" s="245" t="s">
        <v>2</v>
      </c>
      <c r="L133" s="245" t="s">
        <v>2</v>
      </c>
      <c r="M133" s="245" t="s">
        <v>2</v>
      </c>
      <c r="N133" s="139"/>
      <c r="O133" s="139"/>
      <c r="P133" s="139"/>
      <c r="Q133" s="139"/>
      <c r="R133" s="139"/>
      <c r="S133" s="493" t="s">
        <v>200</v>
      </c>
      <c r="T133" s="494"/>
      <c r="U133" s="264"/>
      <c r="V133" s="264"/>
      <c r="W133" s="264"/>
      <c r="X133" s="264"/>
      <c r="Y133" s="264"/>
      <c r="AA133" s="248"/>
      <c r="AB133" s="11" t="s">
        <v>52</v>
      </c>
      <c r="AC133" s="248"/>
      <c r="AD133" s="11"/>
      <c r="AE133" s="248"/>
      <c r="AF133" s="11"/>
      <c r="AG133" s="248"/>
      <c r="AH133" s="11"/>
      <c r="AI133" s="248"/>
    </row>
    <row r="134" spans="1:35" s="249" customFormat="1">
      <c r="A134" s="240"/>
      <c r="B134" s="262"/>
      <c r="C134" s="242"/>
      <c r="D134" s="242"/>
      <c r="E134" s="243"/>
      <c r="F134" s="244"/>
      <c r="G134" s="245"/>
      <c r="H134" s="245"/>
      <c r="I134" s="245"/>
      <c r="J134" s="245"/>
      <c r="K134" s="245"/>
      <c r="L134" s="245"/>
      <c r="M134" s="245"/>
      <c r="N134" s="139"/>
      <c r="O134" s="139"/>
      <c r="P134" s="139"/>
      <c r="Q134" s="139"/>
      <c r="R134" s="139"/>
      <c r="S134" s="495"/>
      <c r="T134" s="495"/>
      <c r="U134" s="246"/>
      <c r="V134" s="246"/>
      <c r="W134" s="246"/>
      <c r="X134" s="246"/>
      <c r="Y134" s="246"/>
      <c r="Z134" s="247"/>
      <c r="AA134" s="248"/>
      <c r="AB134" s="11"/>
      <c r="AC134" s="248"/>
      <c r="AD134" s="11"/>
      <c r="AE134" s="248"/>
      <c r="AF134" s="11"/>
      <c r="AG134" s="248"/>
      <c r="AH134" s="11"/>
      <c r="AI134" s="248"/>
    </row>
    <row r="135" spans="1:35" s="70" customFormat="1" outlineLevel="1">
      <c r="A135" s="250" t="s">
        <v>73</v>
      </c>
      <c r="B135" s="241" t="s">
        <v>138</v>
      </c>
      <c r="C135" s="290" t="s">
        <v>109</v>
      </c>
      <c r="D135" s="294">
        <v>49</v>
      </c>
      <c r="E135" s="292" t="s">
        <v>56</v>
      </c>
      <c r="F135" s="293" t="s">
        <v>75</v>
      </c>
      <c r="G135" s="245" t="s">
        <v>2</v>
      </c>
      <c r="H135" s="245" t="s">
        <v>2</v>
      </c>
      <c r="I135" s="245" t="s">
        <v>2</v>
      </c>
      <c r="J135" s="245" t="s">
        <v>2</v>
      </c>
      <c r="K135" s="245" t="s">
        <v>2</v>
      </c>
      <c r="L135" s="245" t="s">
        <v>2</v>
      </c>
      <c r="M135" s="245" t="s">
        <v>2</v>
      </c>
      <c r="N135" s="139">
        <v>46889.437699999995</v>
      </c>
      <c r="O135" s="139">
        <v>27737.003892362518</v>
      </c>
      <c r="P135" s="139">
        <v>21831.967896704326</v>
      </c>
      <c r="Q135" s="139">
        <v>12458.346043932208</v>
      </c>
      <c r="R135" s="139">
        <v>2648.7408457370975</v>
      </c>
      <c r="S135" s="490">
        <v>279.99999999999994</v>
      </c>
      <c r="T135" s="490"/>
      <c r="U135" s="264"/>
      <c r="V135" s="264"/>
      <c r="W135" s="264"/>
      <c r="X135" s="264"/>
      <c r="Y135" s="264"/>
      <c r="AA135" s="248"/>
      <c r="AB135" s="11" t="s">
        <v>52</v>
      </c>
      <c r="AC135" s="248"/>
      <c r="AD135" s="11"/>
      <c r="AE135" s="248"/>
      <c r="AF135" s="11"/>
      <c r="AG135" s="248"/>
      <c r="AH135" s="11"/>
      <c r="AI135" s="248"/>
    </row>
    <row r="136" spans="1:35" s="70" customFormat="1" outlineLevel="1">
      <c r="A136" s="250" t="s">
        <v>73</v>
      </c>
      <c r="B136" s="241" t="s">
        <v>138</v>
      </c>
      <c r="C136" s="290" t="s">
        <v>110</v>
      </c>
      <c r="D136" s="294">
        <v>35</v>
      </c>
      <c r="E136" s="292" t="s">
        <v>56</v>
      </c>
      <c r="F136" s="293" t="s">
        <v>76</v>
      </c>
      <c r="G136" s="245" t="s">
        <v>2</v>
      </c>
      <c r="H136" s="245" t="s">
        <v>2</v>
      </c>
      <c r="I136" s="245" t="s">
        <v>2</v>
      </c>
      <c r="J136" s="245" t="s">
        <v>2</v>
      </c>
      <c r="K136" s="245" t="s">
        <v>2</v>
      </c>
      <c r="L136" s="245" t="s">
        <v>2</v>
      </c>
      <c r="M136" s="245" t="s">
        <v>2</v>
      </c>
      <c r="N136" s="139">
        <v>97580.721699999995</v>
      </c>
      <c r="O136" s="139">
        <v>53776.723593696355</v>
      </c>
      <c r="P136" s="139">
        <v>44155.003030499844</v>
      </c>
      <c r="Q136" s="139">
        <v>24314.073698863751</v>
      </c>
      <c r="R136" s="139">
        <v>6354.0564944608659</v>
      </c>
      <c r="S136" s="490">
        <v>439.99999999999989</v>
      </c>
      <c r="T136" s="490"/>
      <c r="U136" s="264"/>
      <c r="V136" s="264"/>
      <c r="W136" s="264"/>
      <c r="X136" s="264"/>
      <c r="Y136" s="264"/>
      <c r="AA136" s="248"/>
      <c r="AB136" s="11" t="s">
        <v>52</v>
      </c>
      <c r="AC136" s="248"/>
      <c r="AD136" s="11"/>
      <c r="AE136" s="248"/>
      <c r="AF136" s="11"/>
      <c r="AG136" s="248"/>
      <c r="AH136" s="11"/>
      <c r="AI136" s="248"/>
    </row>
    <row r="137" spans="1:35" s="70" customFormat="1" outlineLevel="1">
      <c r="A137" s="250" t="s">
        <v>73</v>
      </c>
      <c r="B137" s="241" t="s">
        <v>138</v>
      </c>
      <c r="C137" s="290" t="s">
        <v>111</v>
      </c>
      <c r="D137" s="294">
        <v>56</v>
      </c>
      <c r="E137" s="292" t="s">
        <v>56</v>
      </c>
      <c r="F137" s="293" t="s">
        <v>77</v>
      </c>
      <c r="G137" s="245" t="s">
        <v>2</v>
      </c>
      <c r="H137" s="245" t="s">
        <v>2</v>
      </c>
      <c r="I137" s="245" t="s">
        <v>2</v>
      </c>
      <c r="J137" s="245" t="s">
        <v>2</v>
      </c>
      <c r="K137" s="245" t="s">
        <v>2</v>
      </c>
      <c r="L137" s="245" t="s">
        <v>2</v>
      </c>
      <c r="M137" s="245" t="s">
        <v>2</v>
      </c>
      <c r="N137" s="139">
        <v>168548.51929999999</v>
      </c>
      <c r="O137" s="139">
        <v>90749.250050325965</v>
      </c>
      <c r="P137" s="139">
        <v>69325.751403978968</v>
      </c>
      <c r="Q137" s="139">
        <v>34888.450266196611</v>
      </c>
      <c r="R137" s="139">
        <v>8825.5263015158416</v>
      </c>
      <c r="S137" s="490">
        <v>839.99999999999977</v>
      </c>
      <c r="T137" s="490"/>
      <c r="U137" s="264"/>
      <c r="V137" s="264"/>
      <c r="W137" s="264"/>
      <c r="X137" s="264"/>
      <c r="Y137" s="264"/>
      <c r="AA137" s="248"/>
      <c r="AB137" s="11" t="s">
        <v>52</v>
      </c>
      <c r="AC137" s="248"/>
      <c r="AD137" s="11"/>
      <c r="AE137" s="248"/>
      <c r="AF137" s="11"/>
      <c r="AG137" s="248"/>
      <c r="AH137" s="11"/>
      <c r="AI137" s="248"/>
    </row>
    <row r="138" spans="1:35" s="70" customFormat="1" outlineLevel="1">
      <c r="A138" s="250" t="s">
        <v>73</v>
      </c>
      <c r="B138" s="241" t="s">
        <v>138</v>
      </c>
      <c r="C138" s="290" t="s">
        <v>112</v>
      </c>
      <c r="D138" s="294">
        <v>21</v>
      </c>
      <c r="E138" s="292" t="s">
        <v>56</v>
      </c>
      <c r="F138" s="293" t="s">
        <v>78</v>
      </c>
      <c r="G138" s="245" t="s">
        <v>2</v>
      </c>
      <c r="H138" s="245" t="s">
        <v>2</v>
      </c>
      <c r="I138" s="245" t="s">
        <v>2</v>
      </c>
      <c r="J138" s="245" t="s">
        <v>2</v>
      </c>
      <c r="K138" s="245" t="s">
        <v>2</v>
      </c>
      <c r="L138" s="245" t="s">
        <v>2</v>
      </c>
      <c r="M138" s="245" t="s">
        <v>2</v>
      </c>
      <c r="N138" s="139">
        <v>121659.0816</v>
      </c>
      <c r="O138" s="139">
        <v>66367.796404471956</v>
      </c>
      <c r="P138" s="139">
        <v>67422.649323257981</v>
      </c>
      <c r="Q138" s="139">
        <v>36896.478883521988</v>
      </c>
      <c r="R138" s="139">
        <v>10122.135590224332</v>
      </c>
      <c r="S138" s="490">
        <v>1539.9999999999995</v>
      </c>
      <c r="T138" s="490"/>
      <c r="U138" s="264"/>
      <c r="V138" s="264"/>
      <c r="W138" s="264"/>
      <c r="X138" s="264"/>
      <c r="Y138" s="264"/>
      <c r="AA138" s="248"/>
      <c r="AB138" s="11" t="s">
        <v>52</v>
      </c>
      <c r="AC138" s="248"/>
      <c r="AD138" s="11"/>
      <c r="AE138" s="248"/>
      <c r="AF138" s="11"/>
      <c r="AG138" s="248"/>
      <c r="AH138" s="11"/>
      <c r="AI138" s="248"/>
    </row>
    <row r="139" spans="1:35" s="70" customFormat="1" outlineLevel="1">
      <c r="A139" s="250" t="s">
        <v>73</v>
      </c>
      <c r="B139" s="241" t="s">
        <v>138</v>
      </c>
      <c r="C139" s="290" t="s">
        <v>113</v>
      </c>
      <c r="D139" s="294">
        <v>28</v>
      </c>
      <c r="E139" s="292" t="s">
        <v>56</v>
      </c>
      <c r="F139" s="293" t="s">
        <v>79</v>
      </c>
      <c r="G139" s="245" t="s">
        <v>2</v>
      </c>
      <c r="H139" s="245" t="s">
        <v>2</v>
      </c>
      <c r="I139" s="245" t="s">
        <v>2</v>
      </c>
      <c r="J139" s="245" t="s">
        <v>2</v>
      </c>
      <c r="K139" s="245" t="s">
        <v>2</v>
      </c>
      <c r="L139" s="245" t="s">
        <v>2</v>
      </c>
      <c r="M139" s="245" t="s">
        <v>2</v>
      </c>
      <c r="N139" s="139">
        <v>262327.3947</v>
      </c>
      <c r="O139" s="139">
        <v>142856.5812375134</v>
      </c>
      <c r="P139" s="139">
        <v>145995.72063858469</v>
      </c>
      <c r="Q139" s="139">
        <v>73611.151531353084</v>
      </c>
      <c r="R139" s="139">
        <v>21563.952915987498</v>
      </c>
      <c r="S139" s="490">
        <v>3279.9999999999991</v>
      </c>
      <c r="T139" s="490"/>
      <c r="U139" s="264"/>
      <c r="V139" s="264"/>
      <c r="W139" s="264"/>
      <c r="X139" s="264"/>
      <c r="Y139" s="264"/>
      <c r="AA139" s="248"/>
      <c r="AB139" s="11" t="s">
        <v>52</v>
      </c>
      <c r="AC139" s="248"/>
      <c r="AD139" s="11"/>
      <c r="AE139" s="248"/>
      <c r="AF139" s="11"/>
      <c r="AG139" s="248"/>
      <c r="AH139" s="11"/>
      <c r="AI139" s="248"/>
    </row>
    <row r="140" spans="1:35" s="70" customFormat="1" outlineLevel="1">
      <c r="A140" s="250" t="s">
        <v>73</v>
      </c>
      <c r="B140" s="241" t="s">
        <v>138</v>
      </c>
      <c r="C140" s="290" t="s">
        <v>114</v>
      </c>
      <c r="D140" s="294">
        <v>21</v>
      </c>
      <c r="E140" s="292" t="s">
        <v>56</v>
      </c>
      <c r="F140" s="293" t="s">
        <v>80</v>
      </c>
      <c r="G140" s="245" t="s">
        <v>2</v>
      </c>
      <c r="H140" s="245" t="s">
        <v>2</v>
      </c>
      <c r="I140" s="245" t="s">
        <v>2</v>
      </c>
      <c r="J140" s="245" t="s">
        <v>2</v>
      </c>
      <c r="K140" s="245" t="s">
        <v>2</v>
      </c>
      <c r="L140" s="245" t="s">
        <v>2</v>
      </c>
      <c r="M140" s="245" t="s">
        <v>2</v>
      </c>
      <c r="N140" s="139">
        <v>121659.0816</v>
      </c>
      <c r="O140" s="139">
        <v>65056.776343946796</v>
      </c>
      <c r="P140" s="139">
        <v>70889.464527080505</v>
      </c>
      <c r="Q140" s="139">
        <v>39542.639512132635</v>
      </c>
      <c r="R140" s="139">
        <v>11457.980736515841</v>
      </c>
      <c r="S140" s="490">
        <v>1039.9999999999998</v>
      </c>
      <c r="T140" s="490"/>
      <c r="U140" s="264"/>
      <c r="V140" s="264"/>
      <c r="W140" s="264"/>
      <c r="X140" s="264"/>
      <c r="Y140" s="264"/>
      <c r="AA140" s="248"/>
      <c r="AB140" s="11" t="s">
        <v>52</v>
      </c>
      <c r="AC140" s="248"/>
      <c r="AD140" s="11"/>
      <c r="AE140" s="248"/>
      <c r="AF140" s="11"/>
      <c r="AG140" s="248"/>
      <c r="AH140" s="11"/>
      <c r="AI140" s="248"/>
    </row>
    <row r="141" spans="1:35" s="70" customFormat="1" outlineLevel="1">
      <c r="A141" s="250" t="s">
        <v>73</v>
      </c>
      <c r="B141" s="241" t="s">
        <v>138</v>
      </c>
      <c r="C141" s="290" t="s">
        <v>115</v>
      </c>
      <c r="D141" s="294">
        <v>14</v>
      </c>
      <c r="E141" s="292" t="s">
        <v>56</v>
      </c>
      <c r="F141" s="293" t="s">
        <v>81</v>
      </c>
      <c r="G141" s="245" t="s">
        <v>2</v>
      </c>
      <c r="H141" s="245" t="s">
        <v>2</v>
      </c>
      <c r="I141" s="245" t="s">
        <v>2</v>
      </c>
      <c r="J141" s="245" t="s">
        <v>2</v>
      </c>
      <c r="K141" s="245" t="s">
        <v>2</v>
      </c>
      <c r="L141" s="245" t="s">
        <v>2</v>
      </c>
      <c r="M141" s="245" t="s">
        <v>2</v>
      </c>
      <c r="N141" s="139">
        <v>55760.412399999994</v>
      </c>
      <c r="O141" s="139">
        <v>31273.545923787417</v>
      </c>
      <c r="P141" s="139">
        <v>29640.907776633088</v>
      </c>
      <c r="Q141" s="139">
        <v>19148.447247239728</v>
      </c>
      <c r="R141" s="139">
        <v>4430.3405788814107</v>
      </c>
      <c r="S141" s="490">
        <v>419.99999999999989</v>
      </c>
      <c r="T141" s="490"/>
      <c r="U141" s="264"/>
      <c r="V141" s="264"/>
      <c r="W141" s="264"/>
      <c r="X141" s="264"/>
      <c r="Y141" s="264"/>
      <c r="AA141" s="248"/>
      <c r="AB141" s="11" t="s">
        <v>52</v>
      </c>
      <c r="AC141" s="248"/>
      <c r="AD141" s="11"/>
      <c r="AE141" s="248"/>
      <c r="AF141" s="11"/>
      <c r="AG141" s="248"/>
      <c r="AH141" s="11"/>
      <c r="AI141" s="248"/>
    </row>
    <row r="142" spans="1:35" s="70" customFormat="1" outlineLevel="1">
      <c r="A142" s="250" t="s">
        <v>73</v>
      </c>
      <c r="B142" s="241" t="s">
        <v>138</v>
      </c>
      <c r="C142" s="290" t="s">
        <v>209</v>
      </c>
      <c r="D142" s="294"/>
      <c r="E142" s="292" t="s">
        <v>56</v>
      </c>
      <c r="F142" s="293" t="s">
        <v>173</v>
      </c>
      <c r="G142" s="245" t="s">
        <v>2</v>
      </c>
      <c r="H142" s="245" t="s">
        <v>2</v>
      </c>
      <c r="I142" s="245" t="s">
        <v>2</v>
      </c>
      <c r="J142" s="245" t="s">
        <v>2</v>
      </c>
      <c r="K142" s="245" t="s">
        <v>2</v>
      </c>
      <c r="L142" s="245" t="s">
        <v>2</v>
      </c>
      <c r="M142" s="245" t="s">
        <v>2</v>
      </c>
      <c r="N142" s="139"/>
      <c r="O142" s="139"/>
      <c r="P142" s="139"/>
      <c r="Q142" s="139"/>
      <c r="R142" s="139"/>
      <c r="S142" s="493" t="s">
        <v>200</v>
      </c>
      <c r="T142" s="494"/>
      <c r="U142" s="264"/>
      <c r="V142" s="264"/>
      <c r="W142" s="264"/>
      <c r="X142" s="264"/>
      <c r="Y142" s="264"/>
      <c r="AA142" s="248"/>
      <c r="AB142" s="11" t="s">
        <v>52</v>
      </c>
      <c r="AC142" s="248"/>
      <c r="AD142" s="11"/>
      <c r="AE142" s="248"/>
      <c r="AF142" s="11"/>
      <c r="AG142" s="248"/>
      <c r="AH142" s="11"/>
      <c r="AI142" s="248"/>
    </row>
    <row r="143" spans="1:35" s="70" customFormat="1" outlineLevel="1">
      <c r="A143" s="250" t="s">
        <v>73</v>
      </c>
      <c r="B143" s="241" t="s">
        <v>138</v>
      </c>
      <c r="C143" s="290" t="s">
        <v>176</v>
      </c>
      <c r="D143" s="294"/>
      <c r="E143" s="292" t="s">
        <v>56</v>
      </c>
      <c r="F143" s="293" t="s">
        <v>175</v>
      </c>
      <c r="G143" s="245" t="s">
        <v>2</v>
      </c>
      <c r="H143" s="245" t="s">
        <v>2</v>
      </c>
      <c r="I143" s="245" t="s">
        <v>2</v>
      </c>
      <c r="J143" s="245" t="s">
        <v>2</v>
      </c>
      <c r="K143" s="245" t="s">
        <v>2</v>
      </c>
      <c r="L143" s="245" t="s">
        <v>2</v>
      </c>
      <c r="M143" s="245" t="s">
        <v>2</v>
      </c>
      <c r="N143" s="139"/>
      <c r="O143" s="139"/>
      <c r="P143" s="139"/>
      <c r="Q143" s="139"/>
      <c r="R143" s="139"/>
      <c r="S143" s="493" t="s">
        <v>200</v>
      </c>
      <c r="T143" s="494"/>
      <c r="U143" s="264"/>
      <c r="V143" s="264"/>
      <c r="W143" s="264"/>
      <c r="X143" s="264"/>
      <c r="Y143" s="264"/>
      <c r="AA143" s="248"/>
      <c r="AB143" s="11" t="s">
        <v>52</v>
      </c>
      <c r="AC143" s="248"/>
      <c r="AD143" s="11"/>
      <c r="AE143" s="248"/>
      <c r="AF143" s="11"/>
      <c r="AG143" s="248"/>
      <c r="AH143" s="11"/>
      <c r="AI143" s="248"/>
    </row>
    <row r="144" spans="1:35" s="70" customFormat="1" outlineLevel="1">
      <c r="A144" s="250" t="s">
        <v>73</v>
      </c>
      <c r="B144" s="241" t="s">
        <v>138</v>
      </c>
      <c r="C144" s="290" t="s">
        <v>100</v>
      </c>
      <c r="D144" s="294"/>
      <c r="E144" s="292" t="s">
        <v>56</v>
      </c>
      <c r="F144" s="293" t="s">
        <v>79</v>
      </c>
      <c r="G144" s="245" t="s">
        <v>2</v>
      </c>
      <c r="H144" s="245" t="s">
        <v>2</v>
      </c>
      <c r="I144" s="245" t="s">
        <v>2</v>
      </c>
      <c r="J144" s="245" t="s">
        <v>2</v>
      </c>
      <c r="K144" s="245" t="s">
        <v>2</v>
      </c>
      <c r="L144" s="245" t="s">
        <v>2</v>
      </c>
      <c r="M144" s="245" t="s">
        <v>2</v>
      </c>
      <c r="N144" s="139"/>
      <c r="O144" s="139"/>
      <c r="P144" s="139"/>
      <c r="Q144" s="139"/>
      <c r="R144" s="139"/>
      <c r="S144" s="493" t="s">
        <v>200</v>
      </c>
      <c r="T144" s="494"/>
      <c r="U144" s="264"/>
      <c r="V144" s="264"/>
      <c r="W144" s="264"/>
      <c r="X144" s="264"/>
      <c r="Y144" s="264"/>
      <c r="AA144" s="248"/>
      <c r="AB144" s="11" t="s">
        <v>52</v>
      </c>
      <c r="AC144" s="248"/>
      <c r="AD144" s="11"/>
      <c r="AE144" s="248"/>
      <c r="AF144" s="11"/>
      <c r="AG144" s="248"/>
      <c r="AH144" s="11"/>
      <c r="AI144" s="248"/>
    </row>
    <row r="145" spans="1:35" s="249" customFormat="1">
      <c r="A145" s="240"/>
      <c r="B145" s="262"/>
      <c r="C145" s="242"/>
      <c r="D145" s="242"/>
      <c r="E145" s="243"/>
      <c r="F145" s="244"/>
      <c r="G145" s="245"/>
      <c r="H145" s="245"/>
      <c r="I145" s="245"/>
      <c r="J145" s="245"/>
      <c r="K145" s="245"/>
      <c r="L145" s="245"/>
      <c r="M145" s="245"/>
      <c r="N145" s="139"/>
      <c r="O145" s="139"/>
      <c r="P145" s="139"/>
      <c r="Q145" s="139"/>
      <c r="R145" s="139"/>
      <c r="S145" s="495"/>
      <c r="T145" s="495"/>
      <c r="U145" s="246"/>
      <c r="V145" s="246"/>
      <c r="W145" s="246"/>
      <c r="X145" s="246"/>
      <c r="Y145" s="246"/>
      <c r="Z145" s="247"/>
      <c r="AA145" s="248"/>
      <c r="AB145" s="11"/>
      <c r="AC145" s="248"/>
      <c r="AD145" s="11"/>
      <c r="AE145" s="248"/>
      <c r="AF145" s="11"/>
      <c r="AG145" s="248"/>
      <c r="AH145" s="11"/>
      <c r="AI145" s="248"/>
    </row>
    <row r="146" spans="1:35" s="70" customFormat="1" outlineLevel="1">
      <c r="A146" s="250" t="s">
        <v>73</v>
      </c>
      <c r="B146" s="241" t="s">
        <v>139</v>
      </c>
      <c r="C146" s="290" t="s">
        <v>116</v>
      </c>
      <c r="D146" s="294">
        <v>70</v>
      </c>
      <c r="E146" s="292" t="s">
        <v>94</v>
      </c>
      <c r="F146" s="293" t="s">
        <v>75</v>
      </c>
      <c r="G146" s="245" t="s">
        <v>2</v>
      </c>
      <c r="H146" s="245" t="s">
        <v>2</v>
      </c>
      <c r="I146" s="245" t="s">
        <v>2</v>
      </c>
      <c r="J146" s="245" t="s">
        <v>2</v>
      </c>
      <c r="K146" s="245" t="s">
        <v>2</v>
      </c>
      <c r="L146" s="245" t="s">
        <v>2</v>
      </c>
      <c r="M146" s="245" t="s">
        <v>2</v>
      </c>
      <c r="N146" s="139">
        <v>79678.97</v>
      </c>
      <c r="O146" s="139">
        <v>43279.652528850733</v>
      </c>
      <c r="P146" s="139">
        <v>32119.507752418576</v>
      </c>
      <c r="Q146" s="139">
        <v>18490.080685040361</v>
      </c>
      <c r="R146" s="139">
        <v>8714.5072517005137</v>
      </c>
      <c r="S146" s="490">
        <v>299.99999999999994</v>
      </c>
      <c r="T146" s="490"/>
      <c r="U146" s="264"/>
      <c r="V146" s="264"/>
      <c r="W146" s="264"/>
      <c r="X146" s="264"/>
      <c r="Y146" s="264"/>
      <c r="AA146" s="248" t="s">
        <v>52</v>
      </c>
      <c r="AB146" s="11" t="s">
        <v>52</v>
      </c>
      <c r="AC146" s="248"/>
      <c r="AD146" s="11"/>
      <c r="AE146" s="248"/>
      <c r="AF146" s="11"/>
      <c r="AG146" s="248"/>
      <c r="AH146" s="11"/>
      <c r="AI146" s="248"/>
    </row>
    <row r="147" spans="1:35" s="70" customFormat="1" outlineLevel="1">
      <c r="A147" s="250" t="s">
        <v>73</v>
      </c>
      <c r="B147" s="241" t="s">
        <v>139</v>
      </c>
      <c r="C147" s="290" t="s">
        <v>117</v>
      </c>
      <c r="D147" s="294">
        <v>42</v>
      </c>
      <c r="E147" s="292" t="s">
        <v>94</v>
      </c>
      <c r="F147" s="293" t="s">
        <v>76</v>
      </c>
      <c r="G147" s="245" t="s">
        <v>2</v>
      </c>
      <c r="H147" s="245" t="s">
        <v>2</v>
      </c>
      <c r="I147" s="245" t="s">
        <v>2</v>
      </c>
      <c r="J147" s="245" t="s">
        <v>2</v>
      </c>
      <c r="K147" s="245" t="s">
        <v>2</v>
      </c>
      <c r="L147" s="245" t="s">
        <v>2</v>
      </c>
      <c r="M147" s="245" t="s">
        <v>2</v>
      </c>
      <c r="N147" s="139">
        <v>157587.29622222221</v>
      </c>
      <c r="O147" s="139">
        <v>92492.26109799098</v>
      </c>
      <c r="P147" s="139">
        <v>79187.577271392831</v>
      </c>
      <c r="Q147" s="139">
        <v>44659.344420304158</v>
      </c>
      <c r="R147" s="139">
        <v>17158.194228342094</v>
      </c>
      <c r="S147" s="490">
        <v>859.99999999999977</v>
      </c>
      <c r="T147" s="490"/>
      <c r="U147" s="264"/>
      <c r="V147" s="264"/>
      <c r="W147" s="264"/>
      <c r="X147" s="264"/>
      <c r="Y147" s="264"/>
      <c r="AA147" s="248" t="s">
        <v>52</v>
      </c>
      <c r="AB147" s="11" t="s">
        <v>52</v>
      </c>
      <c r="AC147" s="248"/>
      <c r="AD147" s="11"/>
      <c r="AE147" s="248"/>
      <c r="AF147" s="11"/>
      <c r="AG147" s="248"/>
      <c r="AH147" s="11"/>
      <c r="AI147" s="248"/>
    </row>
    <row r="148" spans="1:35" s="70" customFormat="1" outlineLevel="1">
      <c r="A148" s="250" t="s">
        <v>73</v>
      </c>
      <c r="B148" s="241" t="s">
        <v>139</v>
      </c>
      <c r="C148" s="290" t="s">
        <v>118</v>
      </c>
      <c r="D148" s="294">
        <v>63</v>
      </c>
      <c r="E148" s="292" t="s">
        <v>94</v>
      </c>
      <c r="F148" s="293" t="s">
        <v>77</v>
      </c>
      <c r="G148" s="245" t="s">
        <v>2</v>
      </c>
      <c r="H148" s="245" t="s">
        <v>2</v>
      </c>
      <c r="I148" s="245" t="s">
        <v>2</v>
      </c>
      <c r="J148" s="245" t="s">
        <v>2</v>
      </c>
      <c r="K148" s="245" t="s">
        <v>2</v>
      </c>
      <c r="L148" s="245" t="s">
        <v>2</v>
      </c>
      <c r="M148" s="245" t="s">
        <v>2</v>
      </c>
      <c r="N148" s="139">
        <v>235495.62244444445</v>
      </c>
      <c r="O148" s="139">
        <v>138264.18702818613</v>
      </c>
      <c r="P148" s="139">
        <v>115367.34178096308</v>
      </c>
      <c r="Q148" s="139">
        <v>59536.497494724244</v>
      </c>
      <c r="R148" s="139">
        <v>20440.27235820812</v>
      </c>
      <c r="S148" s="490">
        <v>1499.9999999999998</v>
      </c>
      <c r="T148" s="490"/>
      <c r="U148" s="264"/>
      <c r="V148" s="264"/>
      <c r="W148" s="264"/>
      <c r="X148" s="264"/>
      <c r="Y148" s="264"/>
      <c r="AA148" s="248" t="s">
        <v>52</v>
      </c>
      <c r="AB148" s="11" t="s">
        <v>52</v>
      </c>
      <c r="AC148" s="248"/>
      <c r="AD148" s="11"/>
      <c r="AE148" s="248"/>
      <c r="AF148" s="11"/>
      <c r="AG148" s="248"/>
      <c r="AH148" s="11"/>
      <c r="AI148" s="248"/>
    </row>
    <row r="149" spans="1:35" s="70" customFormat="1" outlineLevel="1">
      <c r="A149" s="250" t="s">
        <v>73</v>
      </c>
      <c r="B149" s="241" t="s">
        <v>139</v>
      </c>
      <c r="C149" s="290" t="s">
        <v>119</v>
      </c>
      <c r="D149" s="294">
        <v>21</v>
      </c>
      <c r="E149" s="292" t="s">
        <v>94</v>
      </c>
      <c r="F149" s="293" t="s">
        <v>78</v>
      </c>
      <c r="G149" s="245" t="s">
        <v>2</v>
      </c>
      <c r="H149" s="245" t="s">
        <v>2</v>
      </c>
      <c r="I149" s="245" t="s">
        <v>2</v>
      </c>
      <c r="J149" s="245" t="s">
        <v>2</v>
      </c>
      <c r="K149" s="245" t="s">
        <v>2</v>
      </c>
      <c r="L149" s="245" t="s">
        <v>2</v>
      </c>
      <c r="M149" s="245" t="s">
        <v>2</v>
      </c>
      <c r="N149" s="139">
        <v>331110.38644444448</v>
      </c>
      <c r="O149" s="139">
        <v>179588.9203550173</v>
      </c>
      <c r="P149" s="139">
        <v>200694.88009596735</v>
      </c>
      <c r="Q149" s="139">
        <v>107832.99649625811</v>
      </c>
      <c r="R149" s="139">
        <v>42970.596485966147</v>
      </c>
      <c r="S149" s="490">
        <v>3399.9999999999991</v>
      </c>
      <c r="T149" s="490"/>
      <c r="U149" s="264"/>
      <c r="V149" s="264"/>
      <c r="W149" s="264"/>
      <c r="X149" s="264"/>
      <c r="Y149" s="264"/>
      <c r="AA149" s="248" t="s">
        <v>52</v>
      </c>
      <c r="AB149" s="11" t="s">
        <v>52</v>
      </c>
      <c r="AC149" s="248"/>
      <c r="AD149" s="11"/>
      <c r="AE149" s="248"/>
      <c r="AF149" s="11"/>
      <c r="AG149" s="248"/>
      <c r="AH149" s="11"/>
      <c r="AI149" s="248"/>
    </row>
    <row r="150" spans="1:35" s="70" customFormat="1" outlineLevel="1">
      <c r="A150" s="250" t="s">
        <v>73</v>
      </c>
      <c r="B150" s="241" t="s">
        <v>139</v>
      </c>
      <c r="C150" s="290" t="s">
        <v>120</v>
      </c>
      <c r="D150" s="294">
        <v>28</v>
      </c>
      <c r="E150" s="292" t="s">
        <v>94</v>
      </c>
      <c r="F150" s="293" t="s">
        <v>79</v>
      </c>
      <c r="G150" s="245" t="s">
        <v>2</v>
      </c>
      <c r="H150" s="245" t="s">
        <v>2</v>
      </c>
      <c r="I150" s="245" t="s">
        <v>2</v>
      </c>
      <c r="J150" s="245" t="s">
        <v>2</v>
      </c>
      <c r="K150" s="245" t="s">
        <v>2</v>
      </c>
      <c r="L150" s="245" t="s">
        <v>2</v>
      </c>
      <c r="M150" s="245" t="s">
        <v>2</v>
      </c>
      <c r="N150" s="139">
        <v>265596.56666666665</v>
      </c>
      <c r="O150" s="139">
        <v>150338.35597072029</v>
      </c>
      <c r="P150" s="139">
        <v>139619.16212410392</v>
      </c>
      <c r="Q150" s="139">
        <v>77681.42955313866</v>
      </c>
      <c r="R150" s="139">
        <v>19499.392325626755</v>
      </c>
      <c r="S150" s="490">
        <v>2599.9999999999995</v>
      </c>
      <c r="T150" s="490"/>
      <c r="U150" s="264"/>
      <c r="V150" s="264"/>
      <c r="W150" s="264"/>
      <c r="X150" s="264"/>
      <c r="Y150" s="264"/>
      <c r="AA150" s="248" t="s">
        <v>52</v>
      </c>
      <c r="AB150" s="11" t="s">
        <v>52</v>
      </c>
      <c r="AC150" s="248"/>
      <c r="AD150" s="11"/>
      <c r="AE150" s="248"/>
      <c r="AF150" s="11"/>
      <c r="AG150" s="248"/>
      <c r="AH150" s="11"/>
      <c r="AI150" s="248"/>
    </row>
    <row r="151" spans="1:35" s="70" customFormat="1" outlineLevel="1">
      <c r="A151" s="250" t="s">
        <v>73</v>
      </c>
      <c r="B151" s="241" t="s">
        <v>139</v>
      </c>
      <c r="C151" s="290" t="s">
        <v>121</v>
      </c>
      <c r="D151" s="294">
        <v>14</v>
      </c>
      <c r="E151" s="292" t="s">
        <v>94</v>
      </c>
      <c r="F151" s="293" t="s">
        <v>80</v>
      </c>
      <c r="G151" s="245" t="s">
        <v>2</v>
      </c>
      <c r="H151" s="245" t="s">
        <v>2</v>
      </c>
      <c r="I151" s="245" t="s">
        <v>2</v>
      </c>
      <c r="J151" s="245" t="s">
        <v>2</v>
      </c>
      <c r="K151" s="245" t="s">
        <v>2</v>
      </c>
      <c r="L151" s="245" t="s">
        <v>2</v>
      </c>
      <c r="M151" s="245" t="s">
        <v>2</v>
      </c>
      <c r="N151" s="139">
        <v>131027.63955555556</v>
      </c>
      <c r="O151" s="139">
        <v>73634.738631904736</v>
      </c>
      <c r="P151" s="139">
        <v>65417.982786590102</v>
      </c>
      <c r="Q151" s="139">
        <v>35808.138758716705</v>
      </c>
      <c r="R151" s="139">
        <v>11651.49857225135</v>
      </c>
      <c r="S151" s="490">
        <v>619.99999999999989</v>
      </c>
      <c r="T151" s="490"/>
      <c r="U151" s="264"/>
      <c r="V151" s="264"/>
      <c r="W151" s="264"/>
      <c r="X151" s="264"/>
      <c r="Y151" s="264"/>
      <c r="AA151" s="248" t="s">
        <v>52</v>
      </c>
      <c r="AB151" s="11" t="s">
        <v>52</v>
      </c>
      <c r="AC151" s="248"/>
      <c r="AD151" s="11"/>
      <c r="AE151" s="248"/>
      <c r="AF151" s="11"/>
      <c r="AG151" s="248"/>
      <c r="AH151" s="11"/>
      <c r="AI151" s="248"/>
    </row>
    <row r="152" spans="1:35" s="70" customFormat="1" outlineLevel="1">
      <c r="A152" s="250" t="s">
        <v>73</v>
      </c>
      <c r="B152" s="241" t="s">
        <v>139</v>
      </c>
      <c r="C152" s="290" t="s">
        <v>122</v>
      </c>
      <c r="D152" s="294">
        <v>14</v>
      </c>
      <c r="E152" s="292" t="s">
        <v>94</v>
      </c>
      <c r="F152" s="293" t="s">
        <v>81</v>
      </c>
      <c r="G152" s="245" t="s">
        <v>2</v>
      </c>
      <c r="H152" s="245" t="s">
        <v>2</v>
      </c>
      <c r="I152" s="245" t="s">
        <v>2</v>
      </c>
      <c r="J152" s="245" t="s">
        <v>2</v>
      </c>
      <c r="K152" s="245" t="s">
        <v>2</v>
      </c>
      <c r="L152" s="245" t="s">
        <v>2</v>
      </c>
      <c r="M152" s="245" t="s">
        <v>2</v>
      </c>
      <c r="N152" s="139">
        <v>90302.832666666669</v>
      </c>
      <c r="O152" s="139">
        <v>49797.640233849204</v>
      </c>
      <c r="P152" s="139">
        <v>49153.852403443518</v>
      </c>
      <c r="Q152" s="139">
        <v>25437.206362627301</v>
      </c>
      <c r="R152" s="139">
        <v>10772.628580439716</v>
      </c>
      <c r="S152" s="490">
        <v>299.99999999999994</v>
      </c>
      <c r="T152" s="490"/>
      <c r="U152" s="264"/>
      <c r="V152" s="264"/>
      <c r="W152" s="264"/>
      <c r="X152" s="264"/>
      <c r="Y152" s="264"/>
      <c r="AA152" s="248" t="s">
        <v>52</v>
      </c>
      <c r="AB152" s="11" t="s">
        <v>52</v>
      </c>
      <c r="AC152" s="248"/>
      <c r="AD152" s="11"/>
      <c r="AE152" s="248"/>
      <c r="AF152" s="11"/>
      <c r="AG152" s="248"/>
      <c r="AH152" s="11"/>
      <c r="AI152" s="248"/>
    </row>
    <row r="153" spans="1:35" s="70" customFormat="1" outlineLevel="1">
      <c r="A153" s="250" t="s">
        <v>73</v>
      </c>
      <c r="B153" s="241" t="s">
        <v>139</v>
      </c>
      <c r="C153" s="290" t="s">
        <v>210</v>
      </c>
      <c r="D153" s="294"/>
      <c r="E153" s="292" t="s">
        <v>94</v>
      </c>
      <c r="F153" s="293" t="s">
        <v>173</v>
      </c>
      <c r="G153" s="245" t="s">
        <v>2</v>
      </c>
      <c r="H153" s="245" t="s">
        <v>2</v>
      </c>
      <c r="I153" s="245" t="s">
        <v>2</v>
      </c>
      <c r="J153" s="245" t="s">
        <v>2</v>
      </c>
      <c r="K153" s="245" t="s">
        <v>2</v>
      </c>
      <c r="L153" s="245" t="s">
        <v>2</v>
      </c>
      <c r="M153" s="245" t="s">
        <v>2</v>
      </c>
      <c r="N153" s="139"/>
      <c r="O153" s="139"/>
      <c r="P153" s="139"/>
      <c r="Q153" s="139"/>
      <c r="R153" s="139"/>
      <c r="S153" s="493" t="s">
        <v>200</v>
      </c>
      <c r="T153" s="494"/>
      <c r="U153" s="264"/>
      <c r="V153" s="264"/>
      <c r="W153" s="264"/>
      <c r="X153" s="264"/>
      <c r="Y153" s="264"/>
      <c r="AA153" s="248" t="s">
        <v>52</v>
      </c>
      <c r="AB153" s="11" t="s">
        <v>52</v>
      </c>
      <c r="AC153" s="248"/>
      <c r="AD153" s="11"/>
      <c r="AE153" s="248"/>
      <c r="AF153" s="11"/>
      <c r="AG153" s="248"/>
      <c r="AH153" s="11"/>
      <c r="AI153" s="248"/>
    </row>
    <row r="154" spans="1:35" s="70" customFormat="1" outlineLevel="1">
      <c r="A154" s="250" t="s">
        <v>73</v>
      </c>
      <c r="B154" s="241" t="s">
        <v>139</v>
      </c>
      <c r="C154" s="290" t="s">
        <v>177</v>
      </c>
      <c r="D154" s="294"/>
      <c r="E154" s="292" t="s">
        <v>94</v>
      </c>
      <c r="F154" s="293" t="s">
        <v>175</v>
      </c>
      <c r="G154" s="245" t="s">
        <v>2</v>
      </c>
      <c r="H154" s="245" t="s">
        <v>2</v>
      </c>
      <c r="I154" s="245" t="s">
        <v>2</v>
      </c>
      <c r="J154" s="245" t="s">
        <v>2</v>
      </c>
      <c r="K154" s="245" t="s">
        <v>2</v>
      </c>
      <c r="L154" s="245" t="s">
        <v>2</v>
      </c>
      <c r="M154" s="245" t="s">
        <v>2</v>
      </c>
      <c r="N154" s="139"/>
      <c r="O154" s="139"/>
      <c r="P154" s="139"/>
      <c r="Q154" s="139"/>
      <c r="R154" s="139"/>
      <c r="S154" s="493" t="s">
        <v>200</v>
      </c>
      <c r="T154" s="494"/>
      <c r="U154" s="264"/>
      <c r="V154" s="264"/>
      <c r="W154" s="264"/>
      <c r="X154" s="264"/>
      <c r="Y154" s="264"/>
      <c r="AA154" s="248" t="s">
        <v>52</v>
      </c>
      <c r="AB154" s="11" t="s">
        <v>52</v>
      </c>
      <c r="AC154" s="248"/>
      <c r="AD154" s="11"/>
      <c r="AE154" s="248"/>
      <c r="AF154" s="11"/>
      <c r="AG154" s="248"/>
      <c r="AH154" s="11"/>
      <c r="AI154" s="248"/>
    </row>
    <row r="155" spans="1:35" s="70" customFormat="1" outlineLevel="1">
      <c r="A155" s="250" t="s">
        <v>73</v>
      </c>
      <c r="B155" s="241" t="s">
        <v>139</v>
      </c>
      <c r="C155" s="290" t="s">
        <v>101</v>
      </c>
      <c r="D155" s="294"/>
      <c r="E155" s="292" t="s">
        <v>94</v>
      </c>
      <c r="F155" s="293" t="s">
        <v>79</v>
      </c>
      <c r="G155" s="245" t="s">
        <v>2</v>
      </c>
      <c r="H155" s="245" t="s">
        <v>2</v>
      </c>
      <c r="I155" s="245" t="s">
        <v>2</v>
      </c>
      <c r="J155" s="245" t="s">
        <v>2</v>
      </c>
      <c r="K155" s="245" t="s">
        <v>2</v>
      </c>
      <c r="L155" s="245" t="s">
        <v>2</v>
      </c>
      <c r="M155" s="245" t="s">
        <v>2</v>
      </c>
      <c r="N155" s="139"/>
      <c r="O155" s="139"/>
      <c r="P155" s="139"/>
      <c r="Q155" s="139"/>
      <c r="R155" s="139"/>
      <c r="S155" s="493" t="s">
        <v>200</v>
      </c>
      <c r="T155" s="494"/>
      <c r="U155" s="264"/>
      <c r="V155" s="264"/>
      <c r="W155" s="264"/>
      <c r="X155" s="264"/>
      <c r="Y155" s="264"/>
      <c r="AA155" s="248" t="s">
        <v>52</v>
      </c>
      <c r="AB155" s="11" t="s">
        <v>52</v>
      </c>
      <c r="AC155" s="248"/>
      <c r="AD155" s="11"/>
      <c r="AE155" s="248"/>
      <c r="AF155" s="11"/>
      <c r="AG155" s="248"/>
      <c r="AH155" s="11"/>
      <c r="AI155" s="248"/>
    </row>
    <row r="156" spans="1:35" s="191" customFormat="1">
      <c r="A156" s="186"/>
      <c r="B156" s="192"/>
      <c r="C156" s="187"/>
      <c r="D156" s="188"/>
      <c r="E156" s="188"/>
      <c r="F156" s="189"/>
      <c r="G156" s="179"/>
      <c r="H156" s="179"/>
      <c r="I156" s="179"/>
      <c r="J156" s="179"/>
      <c r="K156" s="179"/>
      <c r="L156" s="179"/>
      <c r="M156" s="179"/>
      <c r="N156" s="190"/>
      <c r="O156" s="190"/>
      <c r="P156" s="190"/>
      <c r="Q156" s="190"/>
      <c r="R156" s="190"/>
      <c r="S156" s="498"/>
      <c r="T156" s="498"/>
      <c r="U156" s="180"/>
      <c r="V156" s="180"/>
      <c r="W156" s="180"/>
      <c r="X156" s="180"/>
      <c r="Y156" s="180"/>
      <c r="Z156" s="181"/>
      <c r="AA156" s="118"/>
      <c r="AB156" s="119"/>
      <c r="AC156" s="118"/>
      <c r="AD156" s="119"/>
      <c r="AE156" s="118"/>
      <c r="AF156" s="119"/>
      <c r="AG156" s="118"/>
      <c r="AH156" s="119"/>
      <c r="AI156" s="118"/>
    </row>
    <row r="157" spans="1:35" s="249" customFormat="1">
      <c r="A157" s="250" t="s">
        <v>73</v>
      </c>
      <c r="B157" s="241" t="s">
        <v>179</v>
      </c>
      <c r="C157" s="242" t="s">
        <v>180</v>
      </c>
      <c r="D157" s="243"/>
      <c r="E157" s="292" t="s">
        <v>93</v>
      </c>
      <c r="F157" s="244" t="s">
        <v>183</v>
      </c>
      <c r="G157" s="245" t="s">
        <v>2</v>
      </c>
      <c r="H157" s="245" t="s">
        <v>2</v>
      </c>
      <c r="I157" s="245" t="s">
        <v>2</v>
      </c>
      <c r="J157" s="245" t="s">
        <v>2</v>
      </c>
      <c r="K157" s="245" t="s">
        <v>2</v>
      </c>
      <c r="L157" s="245" t="s">
        <v>2</v>
      </c>
      <c r="M157" s="245" t="s">
        <v>2</v>
      </c>
      <c r="N157" s="139"/>
      <c r="O157" s="139"/>
      <c r="P157" s="139"/>
      <c r="Q157" s="139"/>
      <c r="R157" s="139"/>
      <c r="S157" s="499" t="s">
        <v>199</v>
      </c>
      <c r="T157" s="500"/>
      <c r="U157" s="246"/>
      <c r="V157" s="246"/>
      <c r="W157" s="246"/>
      <c r="X157" s="246"/>
      <c r="Y157" s="246"/>
      <c r="Z157" s="247"/>
      <c r="AA157" s="248"/>
      <c r="AB157" s="11"/>
      <c r="AC157" s="248"/>
      <c r="AD157" s="11"/>
      <c r="AE157" s="248"/>
      <c r="AF157" s="11"/>
      <c r="AG157" s="248"/>
      <c r="AH157" s="11"/>
      <c r="AI157" s="248"/>
    </row>
    <row r="158" spans="1:35" s="249" customFormat="1">
      <c r="A158" s="250" t="s">
        <v>73</v>
      </c>
      <c r="B158" s="241" t="s">
        <v>179</v>
      </c>
      <c r="C158" s="242" t="s">
        <v>198</v>
      </c>
      <c r="D158" s="243"/>
      <c r="E158" s="292" t="s">
        <v>182</v>
      </c>
      <c r="F158" s="244" t="s">
        <v>183</v>
      </c>
      <c r="G158" s="245" t="s">
        <v>2</v>
      </c>
      <c r="H158" s="245" t="s">
        <v>2</v>
      </c>
      <c r="I158" s="245" t="s">
        <v>2</v>
      </c>
      <c r="J158" s="245" t="s">
        <v>2</v>
      </c>
      <c r="K158" s="245" t="s">
        <v>2</v>
      </c>
      <c r="L158" s="245" t="s">
        <v>2</v>
      </c>
      <c r="M158" s="245" t="s">
        <v>2</v>
      </c>
      <c r="N158" s="139"/>
      <c r="O158" s="139"/>
      <c r="P158" s="139"/>
      <c r="Q158" s="139"/>
      <c r="R158" s="139"/>
      <c r="S158" s="499" t="s">
        <v>199</v>
      </c>
      <c r="T158" s="500"/>
      <c r="U158" s="246"/>
      <c r="V158" s="246"/>
      <c r="W158" s="246"/>
      <c r="X158" s="246"/>
      <c r="Y158" s="246"/>
      <c r="Z158" s="247"/>
      <c r="AA158" s="248"/>
      <c r="AB158" s="11"/>
      <c r="AC158" s="248"/>
      <c r="AD158" s="11"/>
      <c r="AE158" s="248"/>
      <c r="AF158" s="11"/>
      <c r="AG158" s="248"/>
      <c r="AH158" s="11"/>
      <c r="AI158" s="248"/>
    </row>
    <row r="159" spans="1:35" s="249" customFormat="1">
      <c r="A159" s="250" t="s">
        <v>73</v>
      </c>
      <c r="B159" s="241" t="s">
        <v>179</v>
      </c>
      <c r="C159" s="242" t="s">
        <v>181</v>
      </c>
      <c r="D159" s="243"/>
      <c r="E159" s="292" t="s">
        <v>182</v>
      </c>
      <c r="F159" s="244" t="s">
        <v>183</v>
      </c>
      <c r="G159" s="245" t="s">
        <v>2</v>
      </c>
      <c r="H159" s="245" t="s">
        <v>2</v>
      </c>
      <c r="I159" s="245" t="s">
        <v>2</v>
      </c>
      <c r="J159" s="245" t="s">
        <v>2</v>
      </c>
      <c r="K159" s="245" t="s">
        <v>2</v>
      </c>
      <c r="L159" s="245" t="s">
        <v>2</v>
      </c>
      <c r="M159" s="245" t="s">
        <v>2</v>
      </c>
      <c r="N159" s="139"/>
      <c r="O159" s="139"/>
      <c r="P159" s="139"/>
      <c r="Q159" s="139"/>
      <c r="R159" s="139"/>
      <c r="S159" s="499" t="s">
        <v>199</v>
      </c>
      <c r="T159" s="500"/>
      <c r="U159" s="246"/>
      <c r="V159" s="246"/>
      <c r="W159" s="246"/>
      <c r="X159" s="246"/>
      <c r="Y159" s="246"/>
      <c r="Z159" s="247"/>
      <c r="AA159" s="248"/>
      <c r="AB159" s="11"/>
      <c r="AC159" s="248"/>
      <c r="AD159" s="11"/>
      <c r="AE159" s="248"/>
      <c r="AF159" s="11"/>
      <c r="AG159" s="248"/>
      <c r="AH159" s="11"/>
      <c r="AI159" s="248"/>
    </row>
    <row r="160" spans="1:35" s="249" customFormat="1">
      <c r="A160" s="250"/>
      <c r="B160" s="241"/>
      <c r="C160" s="242"/>
      <c r="D160" s="242"/>
      <c r="E160" s="292"/>
      <c r="F160" s="244"/>
      <c r="G160" s="245"/>
      <c r="H160" s="245"/>
      <c r="I160" s="245"/>
      <c r="J160" s="245"/>
      <c r="K160" s="245"/>
      <c r="L160" s="245"/>
      <c r="M160" s="245"/>
      <c r="N160" s="139"/>
      <c r="O160" s="139"/>
      <c r="P160" s="139"/>
      <c r="Q160" s="139"/>
      <c r="R160" s="139"/>
      <c r="S160" s="495"/>
      <c r="T160" s="495"/>
      <c r="U160" s="246"/>
      <c r="V160" s="246"/>
      <c r="W160" s="246"/>
      <c r="X160" s="246"/>
      <c r="Y160" s="246"/>
      <c r="Z160" s="247"/>
      <c r="AA160" s="248"/>
      <c r="AB160" s="11"/>
      <c r="AC160" s="248"/>
      <c r="AD160" s="11"/>
      <c r="AE160" s="248"/>
      <c r="AF160" s="11"/>
      <c r="AG160" s="248"/>
      <c r="AH160" s="11"/>
      <c r="AI160" s="248"/>
    </row>
    <row r="161" spans="1:35" s="70" customFormat="1" outlineLevel="1">
      <c r="A161" s="250" t="s">
        <v>73</v>
      </c>
      <c r="B161" s="241" t="s">
        <v>140</v>
      </c>
      <c r="C161" s="290" t="s">
        <v>123</v>
      </c>
      <c r="D161" s="294">
        <v>24</v>
      </c>
      <c r="E161" s="295" t="s">
        <v>95</v>
      </c>
      <c r="F161" s="293" t="s">
        <v>82</v>
      </c>
      <c r="G161" s="245" t="s">
        <v>2</v>
      </c>
      <c r="H161" s="245" t="s">
        <v>2</v>
      </c>
      <c r="I161" s="245" t="s">
        <v>2</v>
      </c>
      <c r="J161" s="245" t="s">
        <v>2</v>
      </c>
      <c r="K161" s="245" t="s">
        <v>2</v>
      </c>
      <c r="L161" s="245" t="s">
        <v>2</v>
      </c>
      <c r="M161" s="245" t="s">
        <v>2</v>
      </c>
      <c r="N161" s="139">
        <v>100541.73440000002</v>
      </c>
      <c r="O161" s="139">
        <v>53782.686752272093</v>
      </c>
      <c r="P161" s="139">
        <v>47448.627217837609</v>
      </c>
      <c r="Q161" s="139">
        <v>23377.909639476999</v>
      </c>
      <c r="R161" s="139">
        <v>5804.6070555113165</v>
      </c>
      <c r="S161" s="490">
        <v>899.99999999999977</v>
      </c>
      <c r="T161" s="490"/>
      <c r="U161" s="264"/>
      <c r="V161" s="264"/>
      <c r="W161" s="264"/>
      <c r="X161" s="264"/>
      <c r="Y161" s="264"/>
      <c r="AA161" s="248"/>
      <c r="AB161" s="11"/>
      <c r="AC161" s="248"/>
      <c r="AD161" s="11" t="s">
        <v>52</v>
      </c>
      <c r="AE161" s="248"/>
      <c r="AF161" s="11"/>
      <c r="AG161" s="248"/>
      <c r="AH161" s="11"/>
      <c r="AI161" s="248"/>
    </row>
    <row r="162" spans="1:35" s="70" customFormat="1" outlineLevel="1">
      <c r="A162" s="250" t="s">
        <v>73</v>
      </c>
      <c r="B162" s="241" t="s">
        <v>140</v>
      </c>
      <c r="C162" s="290" t="s">
        <v>124</v>
      </c>
      <c r="D162" s="294">
        <v>42</v>
      </c>
      <c r="E162" s="295" t="s">
        <v>95</v>
      </c>
      <c r="F162" s="293" t="s">
        <v>83</v>
      </c>
      <c r="G162" s="245" t="s">
        <v>2</v>
      </c>
      <c r="H162" s="245" t="s">
        <v>2</v>
      </c>
      <c r="I162" s="245" t="s">
        <v>2</v>
      </c>
      <c r="J162" s="245" t="s">
        <v>2</v>
      </c>
      <c r="K162" s="245" t="s">
        <v>2</v>
      </c>
      <c r="L162" s="245" t="s">
        <v>2</v>
      </c>
      <c r="M162" s="245" t="s">
        <v>2</v>
      </c>
      <c r="N162" s="139">
        <v>73234.102834567908</v>
      </c>
      <c r="O162" s="139">
        <v>39705.844333836838</v>
      </c>
      <c r="P162" s="139">
        <v>33195.648011229307</v>
      </c>
      <c r="Q162" s="139">
        <v>15616.49848836741</v>
      </c>
      <c r="R162" s="139">
        <v>2925.6020022280522</v>
      </c>
      <c r="S162" s="490">
        <v>679.99999999999989</v>
      </c>
      <c r="T162" s="490"/>
      <c r="U162" s="264"/>
      <c r="V162" s="264"/>
      <c r="W162" s="264"/>
      <c r="X162" s="264"/>
      <c r="Y162" s="264"/>
      <c r="AA162" s="248"/>
      <c r="AB162" s="11"/>
      <c r="AC162" s="248"/>
      <c r="AD162" s="11" t="s">
        <v>52</v>
      </c>
      <c r="AE162" s="248"/>
      <c r="AF162" s="11"/>
      <c r="AG162" s="248"/>
      <c r="AH162" s="11"/>
      <c r="AI162" s="248"/>
    </row>
    <row r="163" spans="1:35" s="70" customFormat="1" outlineLevel="1">
      <c r="A163" s="250" t="s">
        <v>73</v>
      </c>
      <c r="B163" s="241" t="s">
        <v>140</v>
      </c>
      <c r="C163" s="290" t="s">
        <v>125</v>
      </c>
      <c r="D163" s="294">
        <v>42</v>
      </c>
      <c r="E163" s="295" t="s">
        <v>95</v>
      </c>
      <c r="F163" s="293" t="s">
        <v>76</v>
      </c>
      <c r="G163" s="245" t="s">
        <v>2</v>
      </c>
      <c r="H163" s="245" t="s">
        <v>2</v>
      </c>
      <c r="I163" s="245" t="s">
        <v>2</v>
      </c>
      <c r="J163" s="245" t="s">
        <v>2</v>
      </c>
      <c r="K163" s="245" t="s">
        <v>2</v>
      </c>
      <c r="L163" s="245" t="s">
        <v>2</v>
      </c>
      <c r="M163" s="245" t="s">
        <v>2</v>
      </c>
      <c r="N163" s="139">
        <v>62062.799012345684</v>
      </c>
      <c r="O163" s="139">
        <v>32706.77592973127</v>
      </c>
      <c r="P163" s="139">
        <v>32632.584799693945</v>
      </c>
      <c r="Q163" s="139">
        <v>16944.998269042597</v>
      </c>
      <c r="R163" s="139">
        <v>5414.0337566032149</v>
      </c>
      <c r="S163" s="490">
        <v>639.99999999999989</v>
      </c>
      <c r="T163" s="490"/>
      <c r="U163" s="264"/>
      <c r="V163" s="264"/>
      <c r="W163" s="264"/>
      <c r="X163" s="264"/>
      <c r="Y163" s="264"/>
      <c r="AA163" s="248"/>
      <c r="AB163" s="11"/>
      <c r="AC163" s="248"/>
      <c r="AD163" s="11" t="s">
        <v>52</v>
      </c>
      <c r="AE163" s="248"/>
      <c r="AF163" s="11"/>
      <c r="AG163" s="248"/>
      <c r="AH163" s="11"/>
      <c r="AI163" s="248"/>
    </row>
    <row r="164" spans="1:35" s="70" customFormat="1" outlineLevel="1">
      <c r="A164" s="250" t="s">
        <v>73</v>
      </c>
      <c r="B164" s="241" t="s">
        <v>140</v>
      </c>
      <c r="C164" s="290" t="s">
        <v>126</v>
      </c>
      <c r="D164" s="294">
        <v>63</v>
      </c>
      <c r="E164" s="295" t="s">
        <v>95</v>
      </c>
      <c r="F164" s="293" t="s">
        <v>77</v>
      </c>
      <c r="G164" s="245" t="s">
        <v>2</v>
      </c>
      <c r="H164" s="245" t="s">
        <v>2</v>
      </c>
      <c r="I164" s="245" t="s">
        <v>2</v>
      </c>
      <c r="J164" s="245" t="s">
        <v>2</v>
      </c>
      <c r="K164" s="245" t="s">
        <v>2</v>
      </c>
      <c r="L164" s="245" t="s">
        <v>2</v>
      </c>
      <c r="M164" s="245" t="s">
        <v>2</v>
      </c>
      <c r="N164" s="139">
        <v>59580.287051851861</v>
      </c>
      <c r="O164" s="139">
        <v>31628.494860447045</v>
      </c>
      <c r="P164" s="139">
        <v>27696.35145567084</v>
      </c>
      <c r="Q164" s="139">
        <v>15046.344525399483</v>
      </c>
      <c r="R164" s="139">
        <v>2999.5318077276611</v>
      </c>
      <c r="S164" s="490">
        <v>519.99999999999989</v>
      </c>
      <c r="T164" s="490"/>
      <c r="U164" s="264"/>
      <c r="V164" s="264"/>
      <c r="W164" s="264"/>
      <c r="X164" s="264"/>
      <c r="Y164" s="264"/>
      <c r="AA164" s="248"/>
      <c r="AB164" s="11"/>
      <c r="AC164" s="248"/>
      <c r="AD164" s="11" t="s">
        <v>52</v>
      </c>
      <c r="AE164" s="248"/>
      <c r="AF164" s="11"/>
      <c r="AG164" s="248"/>
      <c r="AH164" s="11"/>
      <c r="AI164" s="248"/>
    </row>
    <row r="165" spans="1:35" s="70" customFormat="1" outlineLevel="1">
      <c r="A165" s="250" t="s">
        <v>73</v>
      </c>
      <c r="B165" s="241" t="s">
        <v>140</v>
      </c>
      <c r="C165" s="290" t="s">
        <v>127</v>
      </c>
      <c r="D165" s="294">
        <v>21</v>
      </c>
      <c r="E165" s="295" t="s">
        <v>95</v>
      </c>
      <c r="F165" s="293" t="s">
        <v>78</v>
      </c>
      <c r="G165" s="245" t="s">
        <v>2</v>
      </c>
      <c r="H165" s="245" t="s">
        <v>2</v>
      </c>
      <c r="I165" s="245" t="s">
        <v>2</v>
      </c>
      <c r="J165" s="245" t="s">
        <v>2</v>
      </c>
      <c r="K165" s="245" t="s">
        <v>2</v>
      </c>
      <c r="L165" s="245" t="s">
        <v>2</v>
      </c>
      <c r="M165" s="245" t="s">
        <v>2</v>
      </c>
      <c r="N165" s="139">
        <v>49029.611219753089</v>
      </c>
      <c r="O165" s="139">
        <v>26530.077595413542</v>
      </c>
      <c r="P165" s="139">
        <v>30889.408155043933</v>
      </c>
      <c r="Q165" s="139">
        <v>19759.645386369604</v>
      </c>
      <c r="R165" s="139">
        <v>5712.4373765943174</v>
      </c>
      <c r="S165" s="490">
        <v>819.99999999999977</v>
      </c>
      <c r="T165" s="490"/>
      <c r="U165" s="264"/>
      <c r="V165" s="264"/>
      <c r="W165" s="264"/>
      <c r="X165" s="264"/>
      <c r="Y165" s="264"/>
      <c r="AA165" s="248"/>
      <c r="AB165" s="11"/>
      <c r="AC165" s="248"/>
      <c r="AD165" s="11" t="s">
        <v>52</v>
      </c>
      <c r="AE165" s="248"/>
      <c r="AF165" s="11"/>
      <c r="AG165" s="248"/>
      <c r="AH165" s="11"/>
      <c r="AI165" s="248"/>
    </row>
    <row r="166" spans="1:35" s="70" customFormat="1" outlineLevel="1">
      <c r="A166" s="250" t="s">
        <v>73</v>
      </c>
      <c r="B166" s="241" t="s">
        <v>140</v>
      </c>
      <c r="C166" s="290" t="s">
        <v>128</v>
      </c>
      <c r="D166" s="294">
        <v>28</v>
      </c>
      <c r="E166" s="295" t="s">
        <v>95</v>
      </c>
      <c r="F166" s="293" t="s">
        <v>79</v>
      </c>
      <c r="G166" s="245" t="s">
        <v>2</v>
      </c>
      <c r="H166" s="245" t="s">
        <v>2</v>
      </c>
      <c r="I166" s="245" t="s">
        <v>2</v>
      </c>
      <c r="J166" s="245" t="s">
        <v>2</v>
      </c>
      <c r="K166" s="245" t="s">
        <v>2</v>
      </c>
      <c r="L166" s="245" t="s">
        <v>2</v>
      </c>
      <c r="M166" s="245" t="s">
        <v>2</v>
      </c>
      <c r="N166" s="139">
        <v>31031.399506172842</v>
      </c>
      <c r="O166" s="139">
        <v>15645.346467768693</v>
      </c>
      <c r="P166" s="139">
        <v>19923.033270896376</v>
      </c>
      <c r="Q166" s="139">
        <v>12379.951689382384</v>
      </c>
      <c r="R166" s="139">
        <v>3835.7093667108479</v>
      </c>
      <c r="S166" s="490">
        <v>719.99999999999989</v>
      </c>
      <c r="T166" s="490"/>
      <c r="U166" s="264"/>
      <c r="V166" s="264"/>
      <c r="W166" s="264"/>
      <c r="X166" s="264"/>
      <c r="Y166" s="264"/>
      <c r="AA166" s="248"/>
      <c r="AB166" s="11"/>
      <c r="AC166" s="248"/>
      <c r="AD166" s="11" t="s">
        <v>52</v>
      </c>
      <c r="AE166" s="248"/>
      <c r="AF166" s="11"/>
      <c r="AG166" s="248"/>
      <c r="AH166" s="11"/>
      <c r="AI166" s="248"/>
    </row>
    <row r="167" spans="1:35" s="70" customFormat="1" outlineLevel="1">
      <c r="A167" s="250" t="s">
        <v>73</v>
      </c>
      <c r="B167" s="241" t="s">
        <v>140</v>
      </c>
      <c r="C167" s="290" t="s">
        <v>129</v>
      </c>
      <c r="D167" s="294">
        <v>21</v>
      </c>
      <c r="E167" s="295" t="s">
        <v>95</v>
      </c>
      <c r="F167" s="293" t="s">
        <v>84</v>
      </c>
      <c r="G167" s="245" t="s">
        <v>2</v>
      </c>
      <c r="H167" s="245" t="s">
        <v>2</v>
      </c>
      <c r="I167" s="245" t="s">
        <v>2</v>
      </c>
      <c r="J167" s="245" t="s">
        <v>2</v>
      </c>
      <c r="K167" s="245" t="s">
        <v>2</v>
      </c>
      <c r="L167" s="245" t="s">
        <v>2</v>
      </c>
      <c r="M167" s="245" t="s">
        <v>2</v>
      </c>
      <c r="N167" s="139">
        <v>48408.98322962963</v>
      </c>
      <c r="O167" s="139">
        <v>25755.571878400584</v>
      </c>
      <c r="P167" s="139">
        <v>22701.729574552704</v>
      </c>
      <c r="Q167" s="139">
        <v>12156.60380864652</v>
      </c>
      <c r="R167" s="139">
        <v>3508.294782675785</v>
      </c>
      <c r="S167" s="490">
        <v>379.99999999999994</v>
      </c>
      <c r="T167" s="490"/>
      <c r="U167" s="264"/>
      <c r="V167" s="264"/>
      <c r="W167" s="264"/>
      <c r="X167" s="264"/>
      <c r="Y167" s="264"/>
      <c r="AA167" s="248"/>
      <c r="AB167" s="11"/>
      <c r="AC167" s="248"/>
      <c r="AD167" s="11" t="s">
        <v>52</v>
      </c>
      <c r="AE167" s="248"/>
      <c r="AF167" s="11"/>
      <c r="AG167" s="248"/>
      <c r="AH167" s="11"/>
      <c r="AI167" s="248"/>
    </row>
    <row r="168" spans="1:35" s="298" customFormat="1" outlineLevel="1">
      <c r="A168" s="250" t="s">
        <v>73</v>
      </c>
      <c r="B168" s="241" t="s">
        <v>140</v>
      </c>
      <c r="C168" s="296" t="s">
        <v>300</v>
      </c>
      <c r="D168" s="295"/>
      <c r="E168" s="295" t="s">
        <v>95</v>
      </c>
      <c r="F168" s="293" t="s">
        <v>299</v>
      </c>
      <c r="G168" s="245" t="s">
        <v>2</v>
      </c>
      <c r="H168" s="245" t="s">
        <v>2</v>
      </c>
      <c r="I168" s="245" t="s">
        <v>2</v>
      </c>
      <c r="J168" s="245" t="s">
        <v>2</v>
      </c>
      <c r="K168" s="245" t="s">
        <v>2</v>
      </c>
      <c r="L168" s="245" t="s">
        <v>2</v>
      </c>
      <c r="M168" s="245" t="s">
        <v>2</v>
      </c>
      <c r="N168" s="139"/>
      <c r="O168" s="139"/>
      <c r="P168" s="139"/>
      <c r="Q168" s="139"/>
      <c r="R168" s="139"/>
      <c r="S168" s="493" t="s">
        <v>200</v>
      </c>
      <c r="T168" s="494"/>
      <c r="U168" s="297"/>
      <c r="V168" s="297"/>
      <c r="W168" s="297"/>
      <c r="X168" s="297"/>
      <c r="Y168" s="297"/>
      <c r="AA168" s="248"/>
      <c r="AB168" s="11"/>
      <c r="AC168" s="248"/>
      <c r="AD168" s="11" t="s">
        <v>52</v>
      </c>
      <c r="AE168" s="248"/>
      <c r="AF168" s="11"/>
      <c r="AG168" s="248"/>
      <c r="AH168" s="11"/>
      <c r="AI168" s="248"/>
    </row>
    <row r="169" spans="1:35" s="70" customFormat="1" outlineLevel="1">
      <c r="A169" s="250" t="s">
        <v>73</v>
      </c>
      <c r="B169" s="241" t="s">
        <v>140</v>
      </c>
      <c r="C169" s="290" t="s">
        <v>301</v>
      </c>
      <c r="D169" s="243"/>
      <c r="E169" s="295" t="s">
        <v>95</v>
      </c>
      <c r="F169" s="293" t="s">
        <v>303</v>
      </c>
      <c r="G169" s="245" t="s">
        <v>2</v>
      </c>
      <c r="H169" s="245" t="s">
        <v>2</v>
      </c>
      <c r="I169" s="245" t="s">
        <v>2</v>
      </c>
      <c r="J169" s="245" t="s">
        <v>2</v>
      </c>
      <c r="K169" s="245" t="s">
        <v>2</v>
      </c>
      <c r="L169" s="245" t="s">
        <v>2</v>
      </c>
      <c r="M169" s="245" t="s">
        <v>2</v>
      </c>
      <c r="N169" s="139"/>
      <c r="O169" s="139"/>
      <c r="P169" s="139"/>
      <c r="Q169" s="139"/>
      <c r="R169" s="139"/>
      <c r="S169" s="493" t="s">
        <v>200</v>
      </c>
      <c r="T169" s="494"/>
      <c r="U169" s="264"/>
      <c r="V169" s="264"/>
      <c r="W169" s="264"/>
      <c r="X169" s="264"/>
      <c r="Y169" s="264"/>
      <c r="AA169" s="248"/>
      <c r="AB169" s="11"/>
      <c r="AC169" s="248"/>
      <c r="AD169" s="11" t="s">
        <v>52</v>
      </c>
      <c r="AE169" s="248"/>
      <c r="AF169" s="11"/>
      <c r="AG169" s="248"/>
      <c r="AH169" s="11"/>
      <c r="AI169" s="248"/>
    </row>
    <row r="170" spans="1:35" s="70" customFormat="1" outlineLevel="1">
      <c r="A170" s="250" t="s">
        <v>73</v>
      </c>
      <c r="B170" s="241" t="s">
        <v>140</v>
      </c>
      <c r="C170" s="290" t="s">
        <v>302</v>
      </c>
      <c r="D170" s="294"/>
      <c r="E170" s="295" t="s">
        <v>95</v>
      </c>
      <c r="F170" s="293" t="s">
        <v>82</v>
      </c>
      <c r="G170" s="245" t="s">
        <v>2</v>
      </c>
      <c r="H170" s="245" t="s">
        <v>2</v>
      </c>
      <c r="I170" s="245" t="s">
        <v>2</v>
      </c>
      <c r="J170" s="245" t="s">
        <v>2</v>
      </c>
      <c r="K170" s="245" t="s">
        <v>2</v>
      </c>
      <c r="L170" s="245" t="s">
        <v>2</v>
      </c>
      <c r="M170" s="245" t="s">
        <v>2</v>
      </c>
      <c r="N170" s="139"/>
      <c r="O170" s="139"/>
      <c r="P170" s="139"/>
      <c r="Q170" s="139"/>
      <c r="R170" s="139"/>
      <c r="S170" s="493" t="s">
        <v>200</v>
      </c>
      <c r="T170" s="494"/>
      <c r="U170" s="264"/>
      <c r="V170" s="264"/>
      <c r="W170" s="264"/>
      <c r="X170" s="264"/>
      <c r="Y170" s="264"/>
      <c r="AA170" s="248"/>
      <c r="AB170" s="11"/>
      <c r="AC170" s="248"/>
      <c r="AD170" s="11" t="s">
        <v>52</v>
      </c>
      <c r="AE170" s="248"/>
      <c r="AF170" s="11"/>
      <c r="AG170" s="248"/>
      <c r="AH170" s="11"/>
      <c r="AI170" s="248"/>
    </row>
    <row r="171" spans="1:35" s="249" customFormat="1">
      <c r="A171" s="240"/>
      <c r="B171" s="262"/>
      <c r="C171" s="242"/>
      <c r="D171" s="242"/>
      <c r="E171" s="243"/>
      <c r="F171" s="244"/>
      <c r="G171" s="245"/>
      <c r="H171" s="245"/>
      <c r="I171" s="245"/>
      <c r="J171" s="245"/>
      <c r="K171" s="245"/>
      <c r="L171" s="245"/>
      <c r="M171" s="245"/>
      <c r="N171" s="139"/>
      <c r="O171" s="139"/>
      <c r="P171" s="139"/>
      <c r="Q171" s="139"/>
      <c r="R171" s="139"/>
      <c r="S171" s="495"/>
      <c r="T171" s="495"/>
      <c r="U171" s="246"/>
      <c r="V171" s="246"/>
      <c r="W171" s="246"/>
      <c r="X171" s="246"/>
      <c r="Y171" s="246"/>
      <c r="Z171" s="247"/>
      <c r="AA171" s="248"/>
      <c r="AB171" s="11"/>
      <c r="AC171" s="248"/>
      <c r="AD171" s="11"/>
      <c r="AE171" s="248"/>
      <c r="AF171" s="11"/>
      <c r="AG171" s="248"/>
      <c r="AH171" s="11"/>
      <c r="AI171" s="248"/>
    </row>
    <row r="172" spans="1:35" s="70" customFormat="1" outlineLevel="1">
      <c r="A172" s="250" t="s">
        <v>73</v>
      </c>
      <c r="B172" s="241" t="s">
        <v>141</v>
      </c>
      <c r="C172" s="290" t="s">
        <v>130</v>
      </c>
      <c r="D172" s="294">
        <v>70</v>
      </c>
      <c r="E172" s="295" t="s">
        <v>96</v>
      </c>
      <c r="F172" s="293" t="s">
        <v>85</v>
      </c>
      <c r="G172" s="245" t="s">
        <v>2</v>
      </c>
      <c r="H172" s="245" t="s">
        <v>2</v>
      </c>
      <c r="I172" s="245" t="s">
        <v>2</v>
      </c>
      <c r="J172" s="245" t="s">
        <v>2</v>
      </c>
      <c r="K172" s="245" t="s">
        <v>2</v>
      </c>
      <c r="L172" s="245" t="s">
        <v>2</v>
      </c>
      <c r="M172" s="245" t="s">
        <v>2</v>
      </c>
      <c r="N172" s="139">
        <v>34853.241261246389</v>
      </c>
      <c r="O172" s="139">
        <v>18493.300331290731</v>
      </c>
      <c r="P172" s="139">
        <v>16156.524671558787</v>
      </c>
      <c r="Q172" s="139">
        <v>7484.4626530887781</v>
      </c>
      <c r="R172" s="139">
        <v>1858.3707557244893</v>
      </c>
      <c r="S172" s="490">
        <v>180</v>
      </c>
      <c r="T172" s="490"/>
      <c r="U172" s="264"/>
      <c r="V172" s="264"/>
      <c r="W172" s="264"/>
      <c r="X172" s="264"/>
      <c r="Y172" s="264"/>
      <c r="AA172" s="248"/>
      <c r="AB172" s="11"/>
      <c r="AC172" s="248" t="s">
        <v>52</v>
      </c>
      <c r="AD172" s="11"/>
      <c r="AE172" s="248"/>
      <c r="AF172" s="11"/>
      <c r="AG172" s="248"/>
      <c r="AH172" s="11"/>
      <c r="AI172" s="248"/>
    </row>
    <row r="173" spans="1:35" s="70" customFormat="1" outlineLevel="1">
      <c r="A173" s="250" t="s">
        <v>73</v>
      </c>
      <c r="B173" s="241" t="s">
        <v>141</v>
      </c>
      <c r="C173" s="290" t="s">
        <v>131</v>
      </c>
      <c r="D173" s="294">
        <v>70</v>
      </c>
      <c r="E173" s="295" t="s">
        <v>96</v>
      </c>
      <c r="F173" s="293" t="s">
        <v>86</v>
      </c>
      <c r="G173" s="245" t="s">
        <v>2</v>
      </c>
      <c r="H173" s="245" t="s">
        <v>2</v>
      </c>
      <c r="I173" s="245" t="s">
        <v>2</v>
      </c>
      <c r="J173" s="245" t="s">
        <v>2</v>
      </c>
      <c r="K173" s="245" t="s">
        <v>2</v>
      </c>
      <c r="L173" s="245" t="s">
        <v>2</v>
      </c>
      <c r="M173" s="245" t="s">
        <v>2</v>
      </c>
      <c r="N173" s="139">
        <v>51808.872145095978</v>
      </c>
      <c r="O173" s="139">
        <v>25214.307364353339</v>
      </c>
      <c r="P173" s="139">
        <v>25950.822353088519</v>
      </c>
      <c r="Q173" s="139">
        <v>12173.742938805581</v>
      </c>
      <c r="R173" s="139">
        <v>4047.291500597667</v>
      </c>
      <c r="S173" s="490">
        <v>350</v>
      </c>
      <c r="T173" s="490"/>
      <c r="U173" s="264"/>
      <c r="V173" s="264"/>
      <c r="W173" s="264"/>
      <c r="X173" s="264"/>
      <c r="Y173" s="264"/>
      <c r="AA173" s="248"/>
      <c r="AB173" s="11"/>
      <c r="AC173" s="248" t="s">
        <v>52</v>
      </c>
      <c r="AD173" s="11"/>
      <c r="AE173" s="248"/>
      <c r="AF173" s="11"/>
      <c r="AG173" s="248"/>
      <c r="AH173" s="11"/>
      <c r="AI173" s="248"/>
    </row>
    <row r="174" spans="1:35" s="70" customFormat="1" outlineLevel="1">
      <c r="A174" s="250" t="s">
        <v>73</v>
      </c>
      <c r="B174" s="241" t="s">
        <v>141</v>
      </c>
      <c r="C174" s="290" t="s">
        <v>132</v>
      </c>
      <c r="D174" s="291">
        <v>70</v>
      </c>
      <c r="E174" s="295" t="s">
        <v>96</v>
      </c>
      <c r="F174" s="299" t="s">
        <v>87</v>
      </c>
      <c r="G174" s="245" t="s">
        <v>2</v>
      </c>
      <c r="H174" s="245" t="s">
        <v>2</v>
      </c>
      <c r="I174" s="245" t="s">
        <v>2</v>
      </c>
      <c r="J174" s="245" t="s">
        <v>2</v>
      </c>
      <c r="K174" s="245" t="s">
        <v>2</v>
      </c>
      <c r="L174" s="245" t="s">
        <v>2</v>
      </c>
      <c r="M174" s="245" t="s">
        <v>2</v>
      </c>
      <c r="N174" s="139">
        <v>54634.810625737577</v>
      </c>
      <c r="O174" s="139">
        <v>23861.546750065525</v>
      </c>
      <c r="P174" s="139">
        <v>33148.202782523455</v>
      </c>
      <c r="Q174" s="139">
        <v>18903.24257814631</v>
      </c>
      <c r="R174" s="139">
        <v>6256.5293358769541</v>
      </c>
      <c r="S174" s="490">
        <v>530</v>
      </c>
      <c r="T174" s="490"/>
      <c r="U174" s="264"/>
      <c r="V174" s="264"/>
      <c r="W174" s="264"/>
      <c r="X174" s="264"/>
      <c r="Y174" s="264"/>
      <c r="AA174" s="248"/>
      <c r="AB174" s="11"/>
      <c r="AC174" s="248" t="s">
        <v>52</v>
      </c>
      <c r="AD174" s="11"/>
      <c r="AE174" s="248"/>
      <c r="AF174" s="11"/>
      <c r="AG174" s="248"/>
      <c r="AH174" s="11"/>
      <c r="AI174" s="248"/>
    </row>
    <row r="175" spans="1:35" s="70" customFormat="1" outlineLevel="1">
      <c r="A175" s="250" t="s">
        <v>73</v>
      </c>
      <c r="B175" s="241" t="s">
        <v>141</v>
      </c>
      <c r="C175" s="300" t="s">
        <v>322</v>
      </c>
      <c r="D175" s="291"/>
      <c r="E175" s="295" t="s">
        <v>96</v>
      </c>
      <c r="F175" s="299" t="s">
        <v>178</v>
      </c>
      <c r="G175" s="245" t="s">
        <v>2</v>
      </c>
      <c r="H175" s="245" t="s">
        <v>2</v>
      </c>
      <c r="I175" s="245" t="s">
        <v>2</v>
      </c>
      <c r="J175" s="245" t="s">
        <v>2</v>
      </c>
      <c r="K175" s="245" t="s">
        <v>2</v>
      </c>
      <c r="L175" s="245" t="s">
        <v>2</v>
      </c>
      <c r="M175" s="245" t="s">
        <v>2</v>
      </c>
      <c r="N175" s="99"/>
      <c r="O175" s="99"/>
      <c r="P175" s="99"/>
      <c r="Q175" s="99"/>
      <c r="R175" s="99"/>
      <c r="S175" s="493" t="s">
        <v>200</v>
      </c>
      <c r="T175" s="494"/>
      <c r="U175" s="264"/>
      <c r="V175" s="264"/>
      <c r="W175" s="264"/>
      <c r="X175" s="264"/>
      <c r="Y175" s="264"/>
      <c r="AA175" s="248"/>
      <c r="AB175" s="11"/>
      <c r="AC175" s="248" t="s">
        <v>52</v>
      </c>
      <c r="AD175" s="11"/>
      <c r="AE175" s="248"/>
      <c r="AF175" s="11"/>
      <c r="AG175" s="248"/>
      <c r="AH175" s="11"/>
      <c r="AI175" s="248"/>
    </row>
    <row r="176" spans="1:35" s="191" customFormat="1">
      <c r="A176" s="186"/>
      <c r="B176" s="192"/>
      <c r="C176" s="187"/>
      <c r="D176" s="188"/>
      <c r="E176" s="188"/>
      <c r="F176" s="18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498"/>
      <c r="T176" s="498"/>
      <c r="U176" s="180"/>
      <c r="V176" s="180"/>
      <c r="W176" s="180"/>
      <c r="X176" s="180"/>
      <c r="Y176" s="180"/>
      <c r="Z176" s="181"/>
      <c r="AA176" s="119"/>
      <c r="AB176" s="119"/>
      <c r="AC176" s="119"/>
      <c r="AD176" s="119"/>
      <c r="AE176" s="119"/>
      <c r="AF176" s="119"/>
      <c r="AG176" s="119"/>
      <c r="AH176" s="119"/>
      <c r="AI176" s="119"/>
    </row>
    <row r="177" spans="1:35" s="70" customFormat="1" ht="18" outlineLevel="1">
      <c r="A177" s="250" t="s">
        <v>73</v>
      </c>
      <c r="B177" s="241" t="s">
        <v>88</v>
      </c>
      <c r="C177" s="296" t="s">
        <v>201</v>
      </c>
      <c r="D177" s="301"/>
      <c r="E177" s="295" t="s">
        <v>54</v>
      </c>
      <c r="F177" s="293" t="s">
        <v>203</v>
      </c>
      <c r="G177" s="302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490">
        <v>226</v>
      </c>
      <c r="T177" s="490"/>
      <c r="U177" s="264"/>
      <c r="V177" s="264"/>
      <c r="W177" s="264"/>
      <c r="X177" s="264"/>
      <c r="Y177" s="264"/>
      <c r="AA177" s="248"/>
      <c r="AB177" s="11"/>
      <c r="AC177" s="248"/>
      <c r="AD177" s="11"/>
      <c r="AE177" s="248"/>
      <c r="AF177" s="11"/>
      <c r="AG177" s="248"/>
      <c r="AH177" s="11"/>
      <c r="AI177" s="248"/>
    </row>
    <row r="178" spans="1:35" s="70" customFormat="1" ht="18" outlineLevel="1">
      <c r="A178" s="250" t="s">
        <v>73</v>
      </c>
      <c r="B178" s="241" t="s">
        <v>88</v>
      </c>
      <c r="C178" s="296" t="s">
        <v>133</v>
      </c>
      <c r="D178" s="301"/>
      <c r="E178" s="295" t="s">
        <v>54</v>
      </c>
      <c r="F178" s="293" t="s">
        <v>206</v>
      </c>
      <c r="G178" s="302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490">
        <v>165</v>
      </c>
      <c r="T178" s="490"/>
      <c r="U178" s="264"/>
      <c r="V178" s="264"/>
      <c r="W178" s="264"/>
      <c r="X178" s="264"/>
      <c r="Y178" s="264"/>
      <c r="AA178" s="248"/>
      <c r="AB178" s="11"/>
      <c r="AC178" s="248"/>
      <c r="AD178" s="11"/>
      <c r="AE178" s="248"/>
      <c r="AF178" s="11"/>
      <c r="AG178" s="248"/>
      <c r="AH178" s="11"/>
      <c r="AI178" s="248"/>
    </row>
    <row r="179" spans="1:35" s="70" customFormat="1" ht="18" outlineLevel="1">
      <c r="A179" s="250" t="s">
        <v>73</v>
      </c>
      <c r="B179" s="241" t="s">
        <v>88</v>
      </c>
      <c r="C179" s="296" t="s">
        <v>134</v>
      </c>
      <c r="D179" s="301"/>
      <c r="E179" s="295" t="s">
        <v>54</v>
      </c>
      <c r="F179" s="293" t="s">
        <v>205</v>
      </c>
      <c r="G179" s="302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490">
        <v>42</v>
      </c>
      <c r="T179" s="490"/>
      <c r="U179" s="264"/>
      <c r="V179" s="264"/>
      <c r="W179" s="264"/>
      <c r="X179" s="264"/>
      <c r="Y179" s="264"/>
      <c r="AA179" s="248"/>
      <c r="AB179" s="11"/>
      <c r="AC179" s="248"/>
      <c r="AD179" s="11"/>
      <c r="AE179" s="248"/>
      <c r="AF179" s="11"/>
      <c r="AG179" s="248"/>
      <c r="AH179" s="11"/>
      <c r="AI179" s="248"/>
    </row>
    <row r="180" spans="1:35" s="70" customFormat="1" ht="18" outlineLevel="1">
      <c r="A180" s="250" t="s">
        <v>73</v>
      </c>
      <c r="B180" s="241" t="s">
        <v>88</v>
      </c>
      <c r="C180" s="296" t="s">
        <v>202</v>
      </c>
      <c r="D180" s="301"/>
      <c r="E180" s="295" t="s">
        <v>54</v>
      </c>
      <c r="F180" s="293" t="s">
        <v>204</v>
      </c>
      <c r="G180" s="302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490">
        <v>22.6</v>
      </c>
      <c r="T180" s="490"/>
      <c r="U180" s="264"/>
      <c r="V180" s="264"/>
      <c r="W180" s="264"/>
      <c r="X180" s="264"/>
      <c r="Y180" s="264"/>
      <c r="AA180" s="248"/>
      <c r="AB180" s="11"/>
      <c r="AC180" s="248"/>
      <c r="AD180" s="11"/>
      <c r="AE180" s="248"/>
      <c r="AF180" s="11"/>
      <c r="AG180" s="248"/>
      <c r="AH180" s="11"/>
      <c r="AI180" s="248"/>
    </row>
    <row r="181" spans="1:35" s="162" customFormat="1" ht="18" outlineLevel="1">
      <c r="A181" s="170"/>
      <c r="B181" s="192"/>
      <c r="C181" s="350"/>
      <c r="D181" s="172"/>
      <c r="E181" s="121"/>
      <c r="F181" s="120"/>
      <c r="G181" s="12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93"/>
      <c r="T181" s="193"/>
      <c r="U181" s="171"/>
      <c r="V181" s="171"/>
      <c r="W181" s="171"/>
      <c r="X181" s="171"/>
      <c r="Y181" s="171"/>
      <c r="AA181" s="118"/>
      <c r="AB181" s="119"/>
      <c r="AC181" s="118"/>
      <c r="AD181" s="119"/>
      <c r="AE181" s="118"/>
      <c r="AF181" s="119"/>
      <c r="AG181" s="118"/>
      <c r="AH181" s="119"/>
      <c r="AI181" s="118"/>
    </row>
    <row r="182" spans="1:35" s="162" customFormat="1" ht="18" outlineLevel="1">
      <c r="A182" s="170"/>
      <c r="B182" s="117"/>
      <c r="C182" s="122"/>
      <c r="D182" s="172"/>
      <c r="E182" s="121"/>
      <c r="F182" s="120"/>
      <c r="G182" s="12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211"/>
      <c r="T182" s="211"/>
      <c r="U182" s="171"/>
      <c r="V182" s="171"/>
      <c r="W182" s="171"/>
      <c r="X182" s="171"/>
      <c r="Y182" s="171"/>
      <c r="AA182" s="118"/>
      <c r="AB182" s="119"/>
      <c r="AC182" s="118"/>
      <c r="AD182" s="119"/>
      <c r="AE182" s="118"/>
      <c r="AF182" s="119"/>
      <c r="AG182" s="118"/>
      <c r="AH182" s="119"/>
      <c r="AI182" s="118"/>
    </row>
    <row r="183" spans="1:35" s="195" customFormat="1">
      <c r="A183" s="194"/>
      <c r="C183" s="196"/>
      <c r="D183" s="197"/>
      <c r="E183" s="197"/>
      <c r="F183" s="198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498"/>
      <c r="T183" s="498"/>
      <c r="U183" s="200"/>
      <c r="V183" s="200"/>
      <c r="W183" s="200"/>
      <c r="X183" s="200"/>
      <c r="Y183" s="200"/>
      <c r="Z183" s="201"/>
      <c r="AA183" s="119"/>
      <c r="AB183" s="119"/>
      <c r="AC183" s="119"/>
      <c r="AD183" s="119"/>
      <c r="AE183" s="119"/>
      <c r="AF183" s="119"/>
      <c r="AG183" s="119"/>
      <c r="AH183" s="119"/>
      <c r="AI183" s="119"/>
    </row>
    <row r="184" spans="1:35" s="162" customFormat="1" ht="18">
      <c r="A184" s="170"/>
      <c r="B184" s="144"/>
      <c r="C184" s="142"/>
      <c r="D184" s="143"/>
      <c r="E184" s="145"/>
      <c r="F184" s="120"/>
      <c r="G184" s="12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73"/>
      <c r="T184" s="173"/>
      <c r="U184" s="171"/>
      <c r="V184" s="171"/>
      <c r="W184" s="171"/>
      <c r="X184" s="171"/>
      <c r="Y184" s="171"/>
      <c r="AA184" s="119"/>
      <c r="AB184" s="119"/>
      <c r="AC184" s="119"/>
      <c r="AD184" s="119"/>
      <c r="AE184" s="119"/>
      <c r="AF184" s="119"/>
      <c r="AG184" s="119"/>
      <c r="AH184" s="119"/>
      <c r="AI184" s="119"/>
    </row>
    <row r="185" spans="1:35" s="70" customFormat="1">
      <c r="A185" s="250" t="s">
        <v>153</v>
      </c>
      <c r="B185" s="241"/>
      <c r="C185" s="322"/>
      <c r="D185" s="250"/>
      <c r="E185" s="323"/>
      <c r="F185" s="299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324"/>
      <c r="T185" s="324"/>
      <c r="U185" s="264"/>
      <c r="V185" s="264"/>
      <c r="W185" s="264"/>
      <c r="X185" s="264"/>
      <c r="Y185" s="264"/>
      <c r="AA185" s="73"/>
      <c r="AB185" s="73"/>
      <c r="AC185" s="73"/>
      <c r="AD185" s="73"/>
      <c r="AE185" s="73"/>
      <c r="AF185" s="73"/>
      <c r="AG185" s="73"/>
      <c r="AH185" s="73"/>
      <c r="AI185" s="73"/>
    </row>
    <row r="186" spans="1:35" s="70" customFormat="1" outlineLevel="1">
      <c r="A186" s="325"/>
      <c r="B186" s="320" t="s">
        <v>304</v>
      </c>
      <c r="C186" s="322"/>
      <c r="D186" s="250"/>
      <c r="E186" s="323"/>
      <c r="F186" s="299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324"/>
      <c r="T186" s="324"/>
      <c r="U186" s="264"/>
      <c r="V186" s="264"/>
      <c r="W186" s="264"/>
      <c r="X186" s="264"/>
      <c r="Y186" s="264"/>
      <c r="AA186" s="73"/>
      <c r="AB186" s="73"/>
      <c r="AC186" s="73"/>
      <c r="AD186" s="73"/>
      <c r="AE186" s="73"/>
      <c r="AF186" s="73"/>
      <c r="AG186" s="73"/>
      <c r="AH186" s="73"/>
      <c r="AI186" s="73"/>
    </row>
    <row r="187" spans="1:35" s="333" customFormat="1" outlineLevel="1">
      <c r="A187" s="326"/>
      <c r="B187" s="320" t="s">
        <v>98</v>
      </c>
      <c r="C187" s="327"/>
      <c r="D187" s="325"/>
      <c r="E187" s="328"/>
      <c r="F187" s="329"/>
      <c r="G187" s="330"/>
      <c r="H187" s="330"/>
      <c r="I187" s="330"/>
      <c r="J187" s="330"/>
      <c r="K187" s="330"/>
      <c r="L187" s="330"/>
      <c r="M187" s="330"/>
      <c r="N187" s="330"/>
      <c r="O187" s="330"/>
      <c r="P187" s="330"/>
      <c r="Q187" s="330"/>
      <c r="R187" s="330"/>
      <c r="S187" s="331"/>
      <c r="T187" s="331"/>
      <c r="U187" s="332"/>
      <c r="V187" s="332"/>
      <c r="W187" s="332"/>
      <c r="X187" s="332"/>
      <c r="Y187" s="332"/>
      <c r="AA187" s="73"/>
      <c r="AB187" s="73"/>
      <c r="AC187" s="73"/>
      <c r="AD187" s="73"/>
      <c r="AE187" s="73"/>
      <c r="AF187" s="73"/>
      <c r="AG187" s="73"/>
      <c r="AH187" s="73"/>
      <c r="AI187" s="73"/>
    </row>
    <row r="188" spans="1:35" s="333" customFormat="1" ht="18" outlineLevel="1">
      <c r="A188" s="326"/>
      <c r="B188" s="321" t="s">
        <v>321</v>
      </c>
      <c r="C188" s="327"/>
      <c r="D188" s="325"/>
      <c r="E188" s="328"/>
      <c r="F188" s="329"/>
      <c r="G188" s="330"/>
      <c r="H188" s="330"/>
      <c r="I188" s="330"/>
      <c r="J188" s="330"/>
      <c r="K188" s="330"/>
      <c r="L188" s="330"/>
      <c r="M188" s="330"/>
      <c r="N188" s="330"/>
      <c r="O188" s="330"/>
      <c r="P188" s="330"/>
      <c r="Q188" s="330"/>
      <c r="R188" s="330"/>
      <c r="S188" s="331"/>
      <c r="T188" s="331"/>
      <c r="U188" s="332"/>
      <c r="V188" s="332"/>
      <c r="W188" s="332"/>
      <c r="X188" s="332"/>
      <c r="Y188" s="332"/>
      <c r="AA188" s="73"/>
      <c r="AB188" s="73"/>
      <c r="AC188" s="73"/>
      <c r="AD188" s="73"/>
      <c r="AE188" s="73"/>
      <c r="AF188" s="73"/>
      <c r="AG188" s="73"/>
      <c r="AH188" s="73"/>
      <c r="AI188" s="73"/>
    </row>
    <row r="189" spans="1:35" s="333" customFormat="1" outlineLevel="1">
      <c r="A189" s="326"/>
      <c r="B189" s="320" t="s">
        <v>90</v>
      </c>
      <c r="C189" s="327"/>
      <c r="D189" s="325"/>
      <c r="E189" s="328"/>
      <c r="F189" s="329"/>
      <c r="G189" s="330"/>
      <c r="H189" s="330"/>
      <c r="I189" s="330"/>
      <c r="J189" s="330"/>
      <c r="K189" s="330"/>
      <c r="L189" s="330"/>
      <c r="M189" s="330"/>
      <c r="N189" s="330"/>
      <c r="O189" s="330"/>
      <c r="P189" s="330"/>
      <c r="Q189" s="330"/>
      <c r="R189" s="330"/>
      <c r="S189" s="331"/>
      <c r="T189" s="331"/>
      <c r="U189" s="332"/>
      <c r="V189" s="332"/>
      <c r="W189" s="332"/>
      <c r="X189" s="332"/>
      <c r="Y189" s="332"/>
      <c r="AA189" s="73"/>
      <c r="AB189" s="73"/>
      <c r="AC189" s="73"/>
      <c r="AD189" s="73"/>
      <c r="AE189" s="73"/>
      <c r="AF189" s="73"/>
      <c r="AG189" s="73"/>
      <c r="AH189" s="73"/>
      <c r="AI189" s="73"/>
    </row>
    <row r="190" spans="1:35" s="333" customFormat="1" outlineLevel="1">
      <c r="A190" s="326"/>
      <c r="B190" s="320" t="s">
        <v>91</v>
      </c>
      <c r="C190" s="327"/>
      <c r="D190" s="325"/>
      <c r="E190" s="328"/>
      <c r="F190" s="329"/>
      <c r="G190" s="330"/>
      <c r="H190" s="330"/>
      <c r="I190" s="330"/>
      <c r="J190" s="330"/>
      <c r="K190" s="330"/>
      <c r="L190" s="330"/>
      <c r="M190" s="330"/>
      <c r="N190" s="330"/>
      <c r="O190" s="330"/>
      <c r="P190" s="330"/>
      <c r="Q190" s="330"/>
      <c r="R190" s="330"/>
      <c r="S190" s="331"/>
      <c r="T190" s="331"/>
      <c r="U190" s="332"/>
      <c r="V190" s="332"/>
      <c r="W190" s="332"/>
      <c r="X190" s="332"/>
      <c r="Y190" s="332"/>
      <c r="AA190" s="73"/>
      <c r="AB190" s="73"/>
      <c r="AC190" s="73"/>
      <c r="AD190" s="73"/>
      <c r="AE190" s="73"/>
      <c r="AF190" s="73"/>
      <c r="AG190" s="73"/>
      <c r="AH190" s="73"/>
      <c r="AI190" s="73"/>
    </row>
    <row r="191" spans="1:35" s="333" customFormat="1" outlineLevel="1">
      <c r="A191" s="326"/>
      <c r="B191" s="320" t="s">
        <v>162</v>
      </c>
      <c r="C191" s="327"/>
      <c r="D191" s="325"/>
      <c r="E191" s="328"/>
      <c r="F191" s="329"/>
      <c r="G191" s="330"/>
      <c r="H191" s="330"/>
      <c r="I191" s="330"/>
      <c r="J191" s="330"/>
      <c r="K191" s="330"/>
      <c r="L191" s="330"/>
      <c r="M191" s="330"/>
      <c r="N191" s="330"/>
      <c r="O191" s="330"/>
      <c r="P191" s="330"/>
      <c r="Q191" s="330"/>
      <c r="R191" s="330"/>
      <c r="S191" s="331"/>
      <c r="T191" s="331"/>
      <c r="U191" s="332"/>
      <c r="V191" s="332"/>
      <c r="W191" s="332"/>
      <c r="X191" s="332"/>
      <c r="Y191" s="332"/>
      <c r="AA191" s="73"/>
      <c r="AB191" s="73"/>
      <c r="AC191" s="73"/>
      <c r="AD191" s="73"/>
      <c r="AE191" s="73"/>
      <c r="AF191" s="73"/>
      <c r="AG191" s="73"/>
      <c r="AH191" s="73"/>
      <c r="AI191" s="73"/>
    </row>
    <row r="192" spans="1:35" s="333" customFormat="1" outlineLevel="1">
      <c r="A192" s="326"/>
      <c r="B192" s="320" t="s">
        <v>92</v>
      </c>
      <c r="C192" s="327"/>
      <c r="D192" s="325"/>
      <c r="E192" s="328"/>
      <c r="F192" s="329"/>
      <c r="G192" s="330"/>
      <c r="H192" s="330"/>
      <c r="I192" s="330"/>
      <c r="J192" s="330"/>
      <c r="K192" s="330"/>
      <c r="L192" s="330"/>
      <c r="M192" s="330"/>
      <c r="N192" s="330"/>
      <c r="O192" s="330"/>
      <c r="P192" s="330"/>
      <c r="Q192" s="330"/>
      <c r="R192" s="330"/>
      <c r="S192" s="331"/>
      <c r="T192" s="331"/>
      <c r="U192" s="332"/>
      <c r="V192" s="332"/>
      <c r="W192" s="332"/>
      <c r="X192" s="332"/>
      <c r="Y192" s="332"/>
      <c r="AA192" s="73"/>
      <c r="AB192" s="73"/>
      <c r="AC192" s="73"/>
      <c r="AD192" s="73"/>
      <c r="AE192" s="73"/>
      <c r="AF192" s="73"/>
      <c r="AG192" s="73"/>
      <c r="AH192" s="73"/>
      <c r="AI192" s="73"/>
    </row>
    <row r="193" spans="1:35" s="154" customFormat="1">
      <c r="A193" s="147"/>
      <c r="B193" s="174"/>
      <c r="C193" s="148"/>
      <c r="D193" s="146"/>
      <c r="E193" s="149"/>
      <c r="F193" s="150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2"/>
      <c r="T193" s="152"/>
      <c r="U193" s="153"/>
      <c r="V193" s="153"/>
      <c r="W193" s="153"/>
      <c r="X193" s="153"/>
      <c r="Y193" s="153"/>
      <c r="AA193" s="165"/>
      <c r="AB193" s="165"/>
      <c r="AC193" s="165"/>
      <c r="AD193" s="165"/>
      <c r="AE193" s="165"/>
      <c r="AF193" s="165"/>
      <c r="AG193" s="165"/>
      <c r="AH193" s="165"/>
      <c r="AI193" s="165"/>
    </row>
    <row r="194" spans="1:35" s="128" customFormat="1">
      <c r="A194" s="131"/>
      <c r="B194" s="132"/>
      <c r="C194" s="140"/>
      <c r="D194" s="133"/>
      <c r="E194" s="130"/>
      <c r="F194" s="134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491" t="s">
        <v>163</v>
      </c>
      <c r="T194" s="492"/>
      <c r="U194" s="129"/>
      <c r="V194" s="129"/>
      <c r="W194" s="129"/>
      <c r="X194" s="129"/>
      <c r="Y194" s="129"/>
      <c r="AA194" s="182"/>
      <c r="AB194" s="183"/>
      <c r="AC194" s="182"/>
      <c r="AD194" s="183"/>
      <c r="AE194" s="182"/>
      <c r="AF194" s="183"/>
      <c r="AG194" s="182"/>
      <c r="AH194" s="183"/>
      <c r="AI194" s="182"/>
    </row>
    <row r="195" spans="1:35" s="406" customFormat="1" ht="15.75" customHeight="1">
      <c r="A195" s="418" t="s">
        <v>155</v>
      </c>
      <c r="B195" s="387"/>
      <c r="C195" s="387"/>
      <c r="D195" s="419" t="s">
        <v>35</v>
      </c>
      <c r="G195" s="277"/>
      <c r="H195" s="354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520" t="s">
        <v>548</v>
      </c>
      <c r="T195" s="521"/>
      <c r="AA195" s="365"/>
      <c r="AB195" s="366"/>
      <c r="AC195" s="365"/>
      <c r="AD195" s="366"/>
      <c r="AE195" s="365"/>
      <c r="AF195" s="366"/>
      <c r="AG195" s="365"/>
      <c r="AH195" s="366"/>
      <c r="AI195" s="365"/>
    </row>
    <row r="196" spans="1:35" s="128" customFormat="1" ht="15.75" customHeight="1">
      <c r="A196" s="215"/>
      <c r="B196" s="176"/>
      <c r="C196" s="176"/>
      <c r="D196" s="184"/>
      <c r="E196" s="214"/>
      <c r="G196" s="216"/>
      <c r="H196" s="217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AA196" s="182"/>
      <c r="AB196" s="183"/>
      <c r="AC196" s="182"/>
      <c r="AD196" s="183"/>
      <c r="AE196" s="182"/>
      <c r="AF196" s="183"/>
      <c r="AG196" s="182"/>
      <c r="AH196" s="183"/>
      <c r="AI196" s="182"/>
    </row>
    <row r="197" spans="1:35" s="130" customFormat="1" ht="15.75" customHeight="1" outlineLevel="1">
      <c r="A197" s="368" t="s">
        <v>155</v>
      </c>
      <c r="B197" s="369" t="s">
        <v>164</v>
      </c>
      <c r="C197" s="367" t="s">
        <v>523</v>
      </c>
      <c r="D197" s="370"/>
      <c r="E197" s="371" t="s">
        <v>157</v>
      </c>
      <c r="F197" s="372" t="s">
        <v>524</v>
      </c>
      <c r="G197" s="383" t="s">
        <v>2</v>
      </c>
      <c r="H197" s="383" t="s">
        <v>2</v>
      </c>
      <c r="I197" s="383" t="s">
        <v>2</v>
      </c>
      <c r="J197" s="383" t="s">
        <v>2</v>
      </c>
      <c r="K197" s="383" t="s">
        <v>2</v>
      </c>
      <c r="L197" s="383" t="s">
        <v>2</v>
      </c>
      <c r="M197" s="383" t="s">
        <v>2</v>
      </c>
      <c r="N197" s="475">
        <v>4900</v>
      </c>
      <c r="O197" s="475"/>
      <c r="P197" s="475"/>
      <c r="Q197" s="475"/>
      <c r="R197" s="219"/>
      <c r="S197" s="476">
        <v>1200</v>
      </c>
      <c r="T197" s="476"/>
      <c r="U197" s="476"/>
      <c r="V197" s="476"/>
      <c r="W197" s="476"/>
      <c r="X197" s="476"/>
      <c r="Y197" s="220"/>
      <c r="Z197" s="221"/>
      <c r="AA197" s="402"/>
      <c r="AB197" s="403"/>
      <c r="AC197" s="402"/>
      <c r="AD197" s="403" t="s">
        <v>165</v>
      </c>
      <c r="AE197" s="402" t="s">
        <v>165</v>
      </c>
      <c r="AF197" s="403"/>
      <c r="AG197" s="402"/>
      <c r="AH197" s="403"/>
      <c r="AI197" s="402" t="s">
        <v>165</v>
      </c>
    </row>
    <row r="198" spans="1:35" s="130" customFormat="1" ht="15.75" customHeight="1" outlineLevel="1">
      <c r="A198" s="368" t="s">
        <v>155</v>
      </c>
      <c r="B198" s="369" t="s">
        <v>164</v>
      </c>
      <c r="C198" s="367" t="s">
        <v>525</v>
      </c>
      <c r="D198" s="370"/>
      <c r="E198" s="371" t="s">
        <v>389</v>
      </c>
      <c r="F198" s="372" t="s">
        <v>156</v>
      </c>
      <c r="G198" s="383" t="s">
        <v>2</v>
      </c>
      <c r="H198" s="383" t="s">
        <v>2</v>
      </c>
      <c r="I198" s="383" t="s">
        <v>2</v>
      </c>
      <c r="J198" s="383" t="s">
        <v>2</v>
      </c>
      <c r="K198" s="383" t="s">
        <v>2</v>
      </c>
      <c r="L198" s="383" t="s">
        <v>2</v>
      </c>
      <c r="M198" s="383" t="s">
        <v>2</v>
      </c>
      <c r="N198" s="476">
        <v>3000</v>
      </c>
      <c r="O198" s="476"/>
      <c r="P198" s="476"/>
      <c r="Q198" s="476"/>
      <c r="R198" s="219"/>
      <c r="S198" s="476">
        <v>1000</v>
      </c>
      <c r="T198" s="476"/>
      <c r="U198" s="476"/>
      <c r="V198" s="476"/>
      <c r="W198" s="476"/>
      <c r="X198" s="476"/>
      <c r="Y198" s="221"/>
      <c r="Z198" s="221"/>
      <c r="AA198" s="402"/>
      <c r="AB198" s="403"/>
      <c r="AC198" s="402" t="s">
        <v>165</v>
      </c>
      <c r="AD198" s="403"/>
      <c r="AE198" s="402"/>
      <c r="AF198" s="403"/>
      <c r="AG198" s="402"/>
      <c r="AH198" s="403"/>
      <c r="AI198" s="402"/>
    </row>
    <row r="199" spans="1:35" s="130" customFormat="1" ht="15.75" customHeight="1" outlineLevel="1">
      <c r="A199" s="368" t="s">
        <v>155</v>
      </c>
      <c r="B199" s="369" t="s">
        <v>164</v>
      </c>
      <c r="C199" s="367" t="s">
        <v>526</v>
      </c>
      <c r="D199" s="370"/>
      <c r="E199" s="371" t="s">
        <v>527</v>
      </c>
      <c r="F199" s="372" t="s">
        <v>528</v>
      </c>
      <c r="G199" s="383" t="s">
        <v>2</v>
      </c>
      <c r="H199" s="383" t="s">
        <v>2</v>
      </c>
      <c r="I199" s="383" t="s">
        <v>2</v>
      </c>
      <c r="J199" s="383" t="s">
        <v>2</v>
      </c>
      <c r="K199" s="383" t="s">
        <v>2</v>
      </c>
      <c r="L199" s="383" t="s">
        <v>2</v>
      </c>
      <c r="M199" s="383" t="s">
        <v>2</v>
      </c>
      <c r="N199" s="476">
        <v>2300</v>
      </c>
      <c r="O199" s="476"/>
      <c r="P199" s="476"/>
      <c r="Q199" s="476"/>
      <c r="R199" s="219"/>
      <c r="S199" s="476">
        <v>600</v>
      </c>
      <c r="T199" s="476"/>
      <c r="U199" s="476"/>
      <c r="V199" s="476"/>
      <c r="W199" s="476"/>
      <c r="X199" s="476"/>
      <c r="Y199" s="221"/>
      <c r="Z199" s="221"/>
      <c r="AA199" s="402"/>
      <c r="AB199" s="403"/>
      <c r="AC199" s="402"/>
      <c r="AD199" s="403" t="s">
        <v>165</v>
      </c>
      <c r="AE199" s="402"/>
      <c r="AF199" s="403"/>
      <c r="AG199" s="402"/>
      <c r="AH199" s="403"/>
      <c r="AI199" s="402"/>
    </row>
    <row r="200" spans="1:35" s="130" customFormat="1" ht="15.75" customHeight="1" outlineLevel="1">
      <c r="A200" s="368" t="s">
        <v>155</v>
      </c>
      <c r="B200" s="369" t="s">
        <v>164</v>
      </c>
      <c r="C200" s="367" t="s">
        <v>529</v>
      </c>
      <c r="D200" s="370"/>
      <c r="E200" s="371" t="s">
        <v>530</v>
      </c>
      <c r="F200" s="372" t="s">
        <v>531</v>
      </c>
      <c r="G200" s="383"/>
      <c r="H200" s="383"/>
      <c r="I200" s="383"/>
      <c r="J200" s="383"/>
      <c r="K200" s="383"/>
      <c r="L200" s="383"/>
      <c r="M200" s="383"/>
      <c r="N200" s="405"/>
      <c r="O200" s="405"/>
      <c r="P200" s="405"/>
      <c r="Q200" s="405"/>
      <c r="R200" s="219"/>
      <c r="S200" s="476">
        <v>200</v>
      </c>
      <c r="T200" s="476"/>
      <c r="U200" s="476"/>
      <c r="V200" s="476"/>
      <c r="W200" s="476"/>
      <c r="X200" s="476"/>
      <c r="Y200" s="377"/>
      <c r="Z200" s="221"/>
      <c r="AA200" s="402"/>
      <c r="AB200" s="403"/>
      <c r="AC200" s="402"/>
      <c r="AD200" s="403"/>
      <c r="AE200" s="402"/>
      <c r="AF200" s="403"/>
      <c r="AG200" s="402"/>
      <c r="AH200" s="403"/>
      <c r="AI200" s="402"/>
    </row>
    <row r="201" spans="1:35" s="130" customFormat="1" ht="15.75" customHeight="1" outlineLevel="1">
      <c r="A201" s="368" t="s">
        <v>155</v>
      </c>
      <c r="B201" s="369" t="s">
        <v>166</v>
      </c>
      <c r="C201" s="367" t="s">
        <v>532</v>
      </c>
      <c r="D201" s="370"/>
      <c r="E201" s="371" t="s">
        <v>533</v>
      </c>
      <c r="F201" s="372" t="s">
        <v>534</v>
      </c>
      <c r="G201" s="383" t="s">
        <v>2</v>
      </c>
      <c r="H201" s="383" t="s">
        <v>2</v>
      </c>
      <c r="I201" s="383" t="s">
        <v>2</v>
      </c>
      <c r="J201" s="383" t="s">
        <v>2</v>
      </c>
      <c r="K201" s="383" t="s">
        <v>2</v>
      </c>
      <c r="L201" s="383" t="s">
        <v>2</v>
      </c>
      <c r="M201" s="383" t="s">
        <v>2</v>
      </c>
      <c r="N201" s="476">
        <v>4200</v>
      </c>
      <c r="O201" s="476"/>
      <c r="P201" s="476"/>
      <c r="Q201" s="476"/>
      <c r="R201" s="219"/>
      <c r="S201" s="476">
        <v>1100</v>
      </c>
      <c r="T201" s="476"/>
      <c r="U201" s="476"/>
      <c r="V201" s="476"/>
      <c r="W201" s="476"/>
      <c r="X201" s="476"/>
      <c r="Y201" s="221"/>
      <c r="Z201" s="221"/>
      <c r="AA201" s="402"/>
      <c r="AB201" s="403" t="s">
        <v>165</v>
      </c>
      <c r="AC201" s="402"/>
      <c r="AD201" s="403"/>
      <c r="AE201" s="402"/>
      <c r="AF201" s="403"/>
      <c r="AG201" s="402" t="s">
        <v>165</v>
      </c>
      <c r="AH201" s="403"/>
      <c r="AI201" s="402"/>
    </row>
    <row r="202" spans="1:35" s="130" customFormat="1" ht="15.75" customHeight="1" outlineLevel="1">
      <c r="A202" s="368" t="s">
        <v>155</v>
      </c>
      <c r="B202" s="369" t="s">
        <v>166</v>
      </c>
      <c r="C202" s="367" t="s">
        <v>535</v>
      </c>
      <c r="D202" s="370"/>
      <c r="E202" s="371" t="s">
        <v>390</v>
      </c>
      <c r="F202" s="372" t="s">
        <v>536</v>
      </c>
      <c r="G202" s="383" t="s">
        <v>2</v>
      </c>
      <c r="H202" s="383" t="s">
        <v>2</v>
      </c>
      <c r="I202" s="383" t="s">
        <v>2</v>
      </c>
      <c r="J202" s="383" t="s">
        <v>2</v>
      </c>
      <c r="K202" s="383" t="s">
        <v>2</v>
      </c>
      <c r="L202" s="383" t="s">
        <v>2</v>
      </c>
      <c r="M202" s="383" t="s">
        <v>2</v>
      </c>
      <c r="N202" s="476">
        <v>2300</v>
      </c>
      <c r="O202" s="476"/>
      <c r="P202" s="476"/>
      <c r="Q202" s="476"/>
      <c r="R202" s="219"/>
      <c r="S202" s="476">
        <v>800</v>
      </c>
      <c r="T202" s="476"/>
      <c r="U202" s="476"/>
      <c r="V202" s="476"/>
      <c r="W202" s="476"/>
      <c r="X202" s="476"/>
      <c r="Y202" s="221"/>
      <c r="Z202" s="221"/>
      <c r="AA202" s="402"/>
      <c r="AB202" s="403" t="s">
        <v>165</v>
      </c>
      <c r="AC202" s="402"/>
      <c r="AD202" s="403"/>
      <c r="AE202" s="402"/>
      <c r="AF202" s="403"/>
      <c r="AG202" s="402"/>
      <c r="AH202" s="403"/>
      <c r="AI202" s="402"/>
    </row>
    <row r="203" spans="1:35" s="130" customFormat="1" ht="15.75" customHeight="1" outlineLevel="1">
      <c r="A203" s="368" t="s">
        <v>155</v>
      </c>
      <c r="B203" s="369" t="s">
        <v>166</v>
      </c>
      <c r="C203" s="367" t="s">
        <v>537</v>
      </c>
      <c r="D203" s="370"/>
      <c r="E203" s="371" t="s">
        <v>391</v>
      </c>
      <c r="F203" s="372" t="s">
        <v>538</v>
      </c>
      <c r="G203" s="383" t="s">
        <v>2</v>
      </c>
      <c r="H203" s="383" t="s">
        <v>2</v>
      </c>
      <c r="I203" s="383" t="s">
        <v>2</v>
      </c>
      <c r="J203" s="383" t="s">
        <v>2</v>
      </c>
      <c r="K203" s="383" t="s">
        <v>2</v>
      </c>
      <c r="L203" s="383" t="s">
        <v>2</v>
      </c>
      <c r="M203" s="383" t="s">
        <v>2</v>
      </c>
      <c r="N203" s="476">
        <v>1700</v>
      </c>
      <c r="O203" s="476"/>
      <c r="P203" s="476"/>
      <c r="Q203" s="476"/>
      <c r="R203" s="219"/>
      <c r="S203" s="476">
        <v>500</v>
      </c>
      <c r="T203" s="476"/>
      <c r="U203" s="476"/>
      <c r="V203" s="476"/>
      <c r="W203" s="476"/>
      <c r="X203" s="476"/>
      <c r="Y203" s="221"/>
      <c r="Z203" s="221"/>
      <c r="AA203" s="402"/>
      <c r="AB203" s="403" t="s">
        <v>165</v>
      </c>
      <c r="AC203" s="402"/>
      <c r="AD203" s="403"/>
      <c r="AE203" s="402"/>
      <c r="AF203" s="403"/>
      <c r="AG203" s="402"/>
      <c r="AH203" s="403"/>
      <c r="AI203" s="402"/>
    </row>
    <row r="204" spans="1:35" s="130" customFormat="1" ht="15.75" customHeight="1" outlineLevel="1">
      <c r="A204" s="368" t="s">
        <v>155</v>
      </c>
      <c r="B204" s="369" t="s">
        <v>166</v>
      </c>
      <c r="C204" s="367" t="s">
        <v>539</v>
      </c>
      <c r="D204" s="370"/>
      <c r="E204" s="371" t="s">
        <v>540</v>
      </c>
      <c r="F204" s="372" t="s">
        <v>531</v>
      </c>
      <c r="G204" s="383"/>
      <c r="H204" s="383"/>
      <c r="I204" s="383"/>
      <c r="J204" s="383"/>
      <c r="K204" s="383"/>
      <c r="L204" s="383"/>
      <c r="M204" s="383"/>
      <c r="N204" s="405"/>
      <c r="O204" s="405"/>
      <c r="P204" s="405"/>
      <c r="Q204" s="405"/>
      <c r="R204" s="219"/>
      <c r="S204" s="476">
        <v>200</v>
      </c>
      <c r="T204" s="476"/>
      <c r="U204" s="476"/>
      <c r="V204" s="476"/>
      <c r="W204" s="476"/>
      <c r="X204" s="476"/>
      <c r="Y204" s="221"/>
      <c r="Z204" s="221"/>
      <c r="AA204" s="402"/>
      <c r="AB204" s="403" t="s">
        <v>165</v>
      </c>
      <c r="AC204" s="402"/>
      <c r="AD204" s="403"/>
      <c r="AE204" s="402"/>
      <c r="AF204" s="403"/>
      <c r="AG204" s="402"/>
      <c r="AH204" s="403"/>
      <c r="AI204" s="402"/>
    </row>
    <row r="205" spans="1:35" s="130" customFormat="1" ht="15.75" customHeight="1" outlineLevel="1">
      <c r="A205" s="368" t="s">
        <v>155</v>
      </c>
      <c r="B205" s="369" t="s">
        <v>167</v>
      </c>
      <c r="C205" s="367" t="s">
        <v>541</v>
      </c>
      <c r="D205" s="370"/>
      <c r="E205" s="371" t="s">
        <v>542</v>
      </c>
      <c r="F205" s="372" t="s">
        <v>543</v>
      </c>
      <c r="G205" s="383" t="s">
        <v>89</v>
      </c>
      <c r="H205" s="383" t="s">
        <v>2</v>
      </c>
      <c r="I205" s="383" t="s">
        <v>2</v>
      </c>
      <c r="J205" s="383" t="s">
        <v>2</v>
      </c>
      <c r="K205" s="383" t="s">
        <v>2</v>
      </c>
      <c r="L205" s="383" t="s">
        <v>2</v>
      </c>
      <c r="M205" s="383"/>
      <c r="N205" s="476">
        <v>2100</v>
      </c>
      <c r="O205" s="476"/>
      <c r="P205" s="476"/>
      <c r="Q205" s="476"/>
      <c r="R205" s="219"/>
      <c r="S205" s="476">
        <v>700</v>
      </c>
      <c r="T205" s="476"/>
      <c r="U205" s="476"/>
      <c r="V205" s="476"/>
      <c r="W205" s="476"/>
      <c r="X205" s="476"/>
      <c r="Y205" s="221"/>
      <c r="Z205" s="221"/>
      <c r="AA205" s="402" t="s">
        <v>165</v>
      </c>
      <c r="AB205" s="403"/>
      <c r="AC205" s="402"/>
      <c r="AD205" s="403"/>
      <c r="AE205" s="402"/>
      <c r="AF205" s="403" t="s">
        <v>165</v>
      </c>
      <c r="AG205" s="402"/>
      <c r="AH205" s="403"/>
      <c r="AI205" s="402"/>
    </row>
    <row r="206" spans="1:35" s="130" customFormat="1" ht="15.75" customHeight="1" outlineLevel="1">
      <c r="A206" s="368" t="s">
        <v>155</v>
      </c>
      <c r="B206" s="369" t="s">
        <v>544</v>
      </c>
      <c r="C206" s="367" t="s">
        <v>545</v>
      </c>
      <c r="D206" s="370"/>
      <c r="E206" s="371" t="s">
        <v>546</v>
      </c>
      <c r="F206" s="372" t="s">
        <v>547</v>
      </c>
      <c r="G206" s="383" t="s">
        <v>89</v>
      </c>
      <c r="H206" s="383" t="s">
        <v>2</v>
      </c>
      <c r="I206" s="383" t="s">
        <v>2</v>
      </c>
      <c r="J206" s="383" t="s">
        <v>2</v>
      </c>
      <c r="K206" s="383" t="s">
        <v>2</v>
      </c>
      <c r="L206" s="383" t="s">
        <v>2</v>
      </c>
      <c r="M206" s="383"/>
      <c r="N206" s="476">
        <v>2100</v>
      </c>
      <c r="O206" s="476"/>
      <c r="P206" s="476"/>
      <c r="Q206" s="476"/>
      <c r="R206" s="219"/>
      <c r="S206" s="476">
        <v>200</v>
      </c>
      <c r="T206" s="476"/>
      <c r="U206" s="476"/>
      <c r="V206" s="476"/>
      <c r="W206" s="476"/>
      <c r="X206" s="476"/>
      <c r="Y206" s="221"/>
      <c r="Z206" s="221"/>
      <c r="AA206" s="402" t="s">
        <v>165</v>
      </c>
      <c r="AB206" s="403"/>
      <c r="AC206" s="402"/>
      <c r="AD206" s="403"/>
      <c r="AE206" s="402"/>
      <c r="AF206" s="403" t="s">
        <v>165</v>
      </c>
      <c r="AG206" s="402"/>
      <c r="AH206" s="403"/>
      <c r="AI206" s="402"/>
    </row>
    <row r="207" spans="1:35" s="130" customFormat="1" ht="15.75" customHeight="1" outlineLevel="1">
      <c r="A207" s="373"/>
      <c r="B207" s="374"/>
      <c r="C207" s="374"/>
      <c r="D207" s="374"/>
      <c r="E207" s="375"/>
      <c r="F207" s="376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522">
        <v>10200</v>
      </c>
      <c r="T207" s="522"/>
      <c r="U207" s="221"/>
      <c r="V207" s="221"/>
      <c r="W207" s="221"/>
      <c r="X207" s="221"/>
      <c r="Y207" s="221"/>
      <c r="Z207" s="221"/>
      <c r="AA207" s="222"/>
      <c r="AB207" s="223"/>
      <c r="AC207" s="222"/>
      <c r="AD207" s="223" t="s">
        <v>165</v>
      </c>
      <c r="AE207" s="222"/>
      <c r="AF207" s="223"/>
      <c r="AG207" s="222"/>
      <c r="AH207" s="223"/>
      <c r="AI207" s="222"/>
    </row>
    <row r="208" spans="1:35" s="128" customFormat="1" ht="15.75" customHeight="1">
      <c r="B208" s="225"/>
      <c r="C208" s="225"/>
      <c r="D208" s="225"/>
      <c r="E208" s="140"/>
      <c r="F208" s="133"/>
      <c r="G208" s="226"/>
      <c r="H208" s="134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6"/>
      <c r="T208" s="136"/>
      <c r="U208" s="136"/>
      <c r="W208" s="223"/>
      <c r="X208" s="223"/>
      <c r="Y208" s="223"/>
      <c r="Z208" s="223"/>
      <c r="AA208" s="223"/>
      <c r="AB208" s="223"/>
      <c r="AC208" s="223"/>
      <c r="AD208" s="223"/>
      <c r="AE208" s="223"/>
    </row>
    <row r="209" spans="1:45" s="406" customFormat="1" ht="15.75" customHeight="1">
      <c r="A209" s="382" t="s">
        <v>170</v>
      </c>
      <c r="B209" s="413"/>
      <c r="C209" s="413"/>
      <c r="D209" s="413"/>
      <c r="E209" s="408"/>
      <c r="F209" s="409"/>
      <c r="G209" s="404"/>
      <c r="H209" s="414"/>
      <c r="I209" s="380"/>
      <c r="J209" s="380"/>
      <c r="K209" s="380"/>
      <c r="L209" s="380"/>
      <c r="M209" s="380"/>
      <c r="N209" s="380"/>
      <c r="O209" s="380"/>
      <c r="P209" s="380"/>
      <c r="Q209" s="380"/>
      <c r="R209" s="380"/>
      <c r="S209" s="415"/>
      <c r="T209" s="415"/>
      <c r="U209" s="415"/>
      <c r="W209" s="416"/>
      <c r="X209" s="416"/>
      <c r="Y209" s="416"/>
      <c r="Z209" s="416"/>
      <c r="AA209" s="416"/>
      <c r="AB209" s="416"/>
      <c r="AC209" s="416"/>
      <c r="AD209" s="416"/>
      <c r="AE209" s="416"/>
    </row>
    <row r="210" spans="1:45" s="379" customFormat="1" ht="15.75" customHeight="1" outlineLevel="1">
      <c r="B210" s="378" t="s">
        <v>168</v>
      </c>
      <c r="C210" s="378"/>
    </row>
    <row r="211" spans="1:45" s="379" customFormat="1" ht="15.75" customHeight="1" outlineLevel="1">
      <c r="B211" s="378" t="s">
        <v>549</v>
      </c>
      <c r="C211" s="378"/>
    </row>
    <row r="212" spans="1:45" s="379" customFormat="1" ht="15.75" customHeight="1" outlineLevel="1">
      <c r="B212" s="387" t="s">
        <v>169</v>
      </c>
      <c r="C212" s="387"/>
      <c r="D212" s="413"/>
      <c r="E212" s="408"/>
      <c r="F212" s="413"/>
      <c r="H212" s="417"/>
      <c r="Z212" s="412"/>
      <c r="AA212" s="412"/>
      <c r="AB212" s="412"/>
      <c r="AC212" s="412"/>
      <c r="AD212" s="412"/>
      <c r="AE212" s="412"/>
      <c r="AF212" s="412"/>
      <c r="AG212" s="412"/>
      <c r="AH212" s="412"/>
      <c r="AI212" s="412"/>
      <c r="AK212" s="416"/>
      <c r="AL212" s="416"/>
      <c r="AM212" s="416"/>
      <c r="AN212" s="416"/>
      <c r="AO212" s="416"/>
      <c r="AP212" s="416"/>
      <c r="AQ212" s="416"/>
      <c r="AR212" s="416"/>
      <c r="AS212" s="416"/>
    </row>
    <row r="213" spans="1:45" s="413" customFormat="1" ht="15.75" customHeight="1" outlineLevel="1">
      <c r="B213" s="387" t="s">
        <v>92</v>
      </c>
      <c r="C213" s="387"/>
    </row>
    <row r="214" spans="1:45" s="413" customFormat="1" ht="15.75" customHeight="1" outlineLevel="1">
      <c r="B214" s="387" t="s">
        <v>550</v>
      </c>
      <c r="C214" s="387"/>
    </row>
    <row r="215" spans="1:45" s="132" customFormat="1" ht="15.75" customHeight="1">
      <c r="B215" s="176"/>
      <c r="C215" s="176"/>
    </row>
    <row r="216" spans="1:45" s="384" customFormat="1">
      <c r="A216" s="385"/>
      <c r="B216" s="132"/>
      <c r="C216" s="140"/>
      <c r="D216" s="133"/>
      <c r="E216" s="130"/>
      <c r="F216" s="134"/>
      <c r="G216" s="386"/>
      <c r="H216" s="386"/>
      <c r="I216" s="386"/>
      <c r="J216" s="386"/>
      <c r="K216" s="386"/>
      <c r="L216" s="386"/>
      <c r="M216" s="386"/>
      <c r="N216" s="386"/>
      <c r="O216" s="386"/>
      <c r="P216" s="386"/>
      <c r="Q216" s="386"/>
      <c r="R216" s="386"/>
      <c r="S216" s="477" t="s">
        <v>163</v>
      </c>
      <c r="T216" s="478"/>
      <c r="U216" s="478"/>
      <c r="V216" s="478"/>
      <c r="W216" s="478"/>
      <c r="X216" s="478"/>
      <c r="Y216" s="386"/>
      <c r="Z216" s="386"/>
      <c r="AA216" s="392"/>
      <c r="AB216" s="393"/>
      <c r="AC216" s="392"/>
      <c r="AD216" s="393"/>
      <c r="AE216" s="392"/>
      <c r="AF216" s="393"/>
      <c r="AG216" s="392"/>
      <c r="AH216" s="393"/>
      <c r="AI216" s="392"/>
      <c r="AJ216" s="129"/>
      <c r="AK216" s="129"/>
      <c r="AL216" s="129"/>
      <c r="AM216" s="129"/>
    </row>
    <row r="217" spans="1:45" s="384" customFormat="1" ht="15.75" customHeight="1">
      <c r="A217" s="418" t="s">
        <v>551</v>
      </c>
      <c r="B217" s="389"/>
      <c r="C217" s="389"/>
      <c r="D217" s="419" t="s">
        <v>35</v>
      </c>
      <c r="G217" s="390"/>
      <c r="H217" s="395"/>
      <c r="I217" s="388"/>
      <c r="J217" s="388"/>
      <c r="K217" s="388"/>
      <c r="L217" s="388"/>
      <c r="M217" s="388"/>
      <c r="N217" s="388"/>
      <c r="O217" s="388"/>
      <c r="P217" s="388"/>
      <c r="Q217" s="388"/>
      <c r="R217" s="388"/>
      <c r="S217" s="479" t="s">
        <v>587</v>
      </c>
      <c r="T217" s="480"/>
      <c r="U217" s="480"/>
      <c r="V217" s="480"/>
      <c r="W217" s="480"/>
      <c r="X217" s="481"/>
      <c r="AA217" s="392"/>
      <c r="AB217" s="393"/>
      <c r="AC217" s="392"/>
      <c r="AD217" s="393"/>
      <c r="AE217" s="392"/>
      <c r="AF217" s="393"/>
      <c r="AG217" s="392"/>
      <c r="AH217" s="393"/>
      <c r="AI217" s="392"/>
    </row>
    <row r="218" spans="1:45" s="384" customFormat="1" ht="15.75" customHeight="1">
      <c r="A218" s="394"/>
      <c r="B218" s="389"/>
      <c r="C218" s="389"/>
      <c r="D218" s="396"/>
      <c r="E218" s="391"/>
      <c r="G218" s="390"/>
      <c r="H218" s="395"/>
      <c r="I218" s="388"/>
      <c r="J218" s="388"/>
      <c r="K218" s="388"/>
      <c r="L218" s="388"/>
      <c r="M218" s="388"/>
      <c r="N218" s="388"/>
      <c r="O218" s="388"/>
      <c r="P218" s="388"/>
      <c r="Q218" s="388"/>
      <c r="R218" s="388"/>
      <c r="AA218" s="392"/>
      <c r="AB218" s="393"/>
      <c r="AC218" s="392"/>
      <c r="AD218" s="393"/>
      <c r="AE218" s="392"/>
      <c r="AF218" s="393"/>
      <c r="AG218" s="392"/>
      <c r="AH218" s="393"/>
      <c r="AI218" s="392"/>
    </row>
    <row r="219" spans="1:45" s="404" customFormat="1" ht="15.75" customHeight="1" outlineLevel="1">
      <c r="A219" s="382" t="s">
        <v>155</v>
      </c>
      <c r="B219" s="397" t="s">
        <v>551</v>
      </c>
      <c r="C219" s="381" t="s">
        <v>552</v>
      </c>
      <c r="D219" s="398" t="s">
        <v>553</v>
      </c>
      <c r="E219" s="399" t="s">
        <v>554</v>
      </c>
      <c r="F219" s="400" t="s">
        <v>555</v>
      </c>
      <c r="G219" s="383" t="s">
        <v>2</v>
      </c>
      <c r="H219" s="383" t="s">
        <v>2</v>
      </c>
      <c r="I219" s="383" t="s">
        <v>2</v>
      </c>
      <c r="J219" s="383" t="s">
        <v>2</v>
      </c>
      <c r="K219" s="383" t="s">
        <v>2</v>
      </c>
      <c r="L219" s="383" t="s">
        <v>2</v>
      </c>
      <c r="M219" s="383" t="s">
        <v>2</v>
      </c>
      <c r="N219" s="474">
        <v>4900</v>
      </c>
      <c r="O219" s="474"/>
      <c r="P219" s="474"/>
      <c r="Q219" s="474"/>
      <c r="R219" s="474"/>
      <c r="S219" s="476">
        <f>1600*2</f>
        <v>3200</v>
      </c>
      <c r="T219" s="476"/>
      <c r="U219" s="476"/>
      <c r="V219" s="476"/>
      <c r="W219" s="476"/>
      <c r="X219" s="476"/>
      <c r="Y219" s="420"/>
      <c r="Z219" s="420"/>
      <c r="AA219" s="402"/>
      <c r="AB219" s="403" t="s">
        <v>165</v>
      </c>
      <c r="AC219" s="392"/>
      <c r="AD219" s="393"/>
      <c r="AE219" s="392"/>
      <c r="AF219" s="403"/>
      <c r="AG219" s="402"/>
      <c r="AH219" s="403"/>
      <c r="AI219" s="392"/>
      <c r="AJ219" s="405"/>
      <c r="AK219" s="405"/>
      <c r="AL219" s="405"/>
      <c r="AM219" s="405"/>
      <c r="AN219" s="401"/>
    </row>
    <row r="220" spans="1:45" s="404" customFormat="1" ht="15.75" customHeight="1" outlineLevel="1">
      <c r="A220" s="382" t="s">
        <v>155</v>
      </c>
      <c r="B220" s="397" t="s">
        <v>551</v>
      </c>
      <c r="C220" s="381" t="s">
        <v>556</v>
      </c>
      <c r="D220" s="398" t="s">
        <v>553</v>
      </c>
      <c r="E220" s="399" t="s">
        <v>557</v>
      </c>
      <c r="F220" s="400" t="s">
        <v>558</v>
      </c>
      <c r="G220" s="383" t="s">
        <v>2</v>
      </c>
      <c r="H220" s="383" t="s">
        <v>2</v>
      </c>
      <c r="I220" s="383" t="s">
        <v>2</v>
      </c>
      <c r="J220" s="383" t="s">
        <v>2</v>
      </c>
      <c r="K220" s="383" t="s">
        <v>2</v>
      </c>
      <c r="L220" s="383" t="s">
        <v>2</v>
      </c>
      <c r="M220" s="383" t="s">
        <v>2</v>
      </c>
      <c r="N220" s="474">
        <v>3000</v>
      </c>
      <c r="O220" s="474"/>
      <c r="P220" s="474"/>
      <c r="Q220" s="474"/>
      <c r="R220" s="474"/>
      <c r="S220" s="476">
        <f>1100*2</f>
        <v>2200</v>
      </c>
      <c r="T220" s="476"/>
      <c r="U220" s="476"/>
      <c r="V220" s="476"/>
      <c r="W220" s="476"/>
      <c r="X220" s="476"/>
      <c r="Y220" s="405"/>
      <c r="Z220" s="405"/>
      <c r="AA220" s="402"/>
      <c r="AB220" s="403" t="s">
        <v>165</v>
      </c>
      <c r="AC220" s="392"/>
      <c r="AD220" s="393"/>
      <c r="AE220" s="392"/>
      <c r="AF220" s="403"/>
      <c r="AG220" s="402"/>
      <c r="AH220" s="403"/>
      <c r="AI220" s="402"/>
      <c r="AJ220" s="401"/>
      <c r="AK220" s="401"/>
      <c r="AL220" s="401"/>
      <c r="AM220" s="401"/>
      <c r="AN220" s="401"/>
    </row>
    <row r="221" spans="1:45" s="404" customFormat="1" ht="15.75" customHeight="1" outlineLevel="1">
      <c r="A221" s="382" t="s">
        <v>155</v>
      </c>
      <c r="B221" s="397" t="s">
        <v>551</v>
      </c>
      <c r="C221" s="381" t="s">
        <v>559</v>
      </c>
      <c r="D221" s="398" t="s">
        <v>560</v>
      </c>
      <c r="E221" s="399" t="s">
        <v>554</v>
      </c>
      <c r="F221" s="400" t="s">
        <v>555</v>
      </c>
      <c r="G221" s="383" t="s">
        <v>2</v>
      </c>
      <c r="H221" s="383" t="s">
        <v>2</v>
      </c>
      <c r="I221" s="383" t="s">
        <v>2</v>
      </c>
      <c r="J221" s="383" t="s">
        <v>2</v>
      </c>
      <c r="K221" s="383" t="s">
        <v>2</v>
      </c>
      <c r="L221" s="383" t="s">
        <v>2</v>
      </c>
      <c r="M221" s="383" t="s">
        <v>2</v>
      </c>
      <c r="N221" s="474">
        <v>2300</v>
      </c>
      <c r="O221" s="474"/>
      <c r="P221" s="474"/>
      <c r="Q221" s="474"/>
      <c r="R221" s="474"/>
      <c r="S221" s="476">
        <f>1400*2</f>
        <v>2800</v>
      </c>
      <c r="T221" s="476"/>
      <c r="U221" s="476"/>
      <c r="V221" s="476"/>
      <c r="W221" s="476"/>
      <c r="X221" s="476"/>
      <c r="Y221" s="405"/>
      <c r="Z221" s="405"/>
      <c r="AA221" s="402"/>
      <c r="AB221" s="403" t="s">
        <v>165</v>
      </c>
      <c r="AC221" s="402"/>
      <c r="AD221" s="393"/>
      <c r="AE221" s="392"/>
      <c r="AF221" s="403"/>
      <c r="AG221" s="402"/>
      <c r="AH221" s="403"/>
      <c r="AI221" s="402"/>
      <c r="AJ221" s="401"/>
      <c r="AK221" s="401"/>
      <c r="AL221" s="401"/>
      <c r="AM221" s="401"/>
      <c r="AN221" s="401"/>
    </row>
    <row r="222" spans="1:45" s="404" customFormat="1" ht="15.75" customHeight="1" outlineLevel="1">
      <c r="A222" s="382" t="s">
        <v>155</v>
      </c>
      <c r="B222" s="397" t="s">
        <v>551</v>
      </c>
      <c r="C222" s="381" t="s">
        <v>561</v>
      </c>
      <c r="D222" s="398" t="s">
        <v>560</v>
      </c>
      <c r="E222" s="399" t="s">
        <v>557</v>
      </c>
      <c r="F222" s="400" t="s">
        <v>558</v>
      </c>
      <c r="G222" s="383" t="s">
        <v>2</v>
      </c>
      <c r="H222" s="383" t="s">
        <v>2</v>
      </c>
      <c r="I222" s="383" t="s">
        <v>2</v>
      </c>
      <c r="J222" s="383" t="s">
        <v>2</v>
      </c>
      <c r="K222" s="383" t="s">
        <v>2</v>
      </c>
      <c r="L222" s="383" t="s">
        <v>2</v>
      </c>
      <c r="M222" s="383" t="s">
        <v>2</v>
      </c>
      <c r="N222" s="474">
        <v>4200</v>
      </c>
      <c r="O222" s="474"/>
      <c r="P222" s="474"/>
      <c r="Q222" s="474"/>
      <c r="R222" s="474"/>
      <c r="S222" s="476">
        <f>1000*2</f>
        <v>2000</v>
      </c>
      <c r="T222" s="476"/>
      <c r="U222" s="476"/>
      <c r="V222" s="476"/>
      <c r="W222" s="476"/>
      <c r="X222" s="476"/>
      <c r="Y222" s="405"/>
      <c r="Z222" s="405"/>
      <c r="AA222" s="402"/>
      <c r="AB222" s="403" t="s">
        <v>165</v>
      </c>
      <c r="AC222" s="402"/>
      <c r="AD222" s="393"/>
      <c r="AE222" s="402"/>
      <c r="AF222" s="403"/>
      <c r="AG222" s="402"/>
      <c r="AH222" s="403"/>
      <c r="AI222" s="402"/>
      <c r="AJ222" s="401"/>
      <c r="AK222" s="401"/>
      <c r="AL222" s="401"/>
      <c r="AM222" s="401"/>
      <c r="AN222" s="401"/>
    </row>
    <row r="223" spans="1:45" s="404" customFormat="1" ht="15.75" customHeight="1" outlineLevel="1">
      <c r="A223" s="382" t="s">
        <v>155</v>
      </c>
      <c r="B223" s="397" t="s">
        <v>551</v>
      </c>
      <c r="C223" s="381" t="s">
        <v>562</v>
      </c>
      <c r="D223" s="398" t="s">
        <v>563</v>
      </c>
      <c r="E223" s="399" t="s">
        <v>564</v>
      </c>
      <c r="F223" s="400" t="s">
        <v>565</v>
      </c>
      <c r="G223" s="383" t="s">
        <v>2</v>
      </c>
      <c r="H223" s="383" t="s">
        <v>2</v>
      </c>
      <c r="I223" s="383" t="s">
        <v>2</v>
      </c>
      <c r="J223" s="383" t="s">
        <v>2</v>
      </c>
      <c r="K223" s="383" t="s">
        <v>2</v>
      </c>
      <c r="L223" s="383" t="s">
        <v>2</v>
      </c>
      <c r="M223" s="383" t="s">
        <v>2</v>
      </c>
      <c r="N223" s="474">
        <v>2300</v>
      </c>
      <c r="O223" s="474"/>
      <c r="P223" s="474"/>
      <c r="Q223" s="474"/>
      <c r="R223" s="474"/>
      <c r="S223" s="476">
        <f>1100*56</f>
        <v>61600</v>
      </c>
      <c r="T223" s="476"/>
      <c r="U223" s="476"/>
      <c r="V223" s="476"/>
      <c r="W223" s="476"/>
      <c r="X223" s="476"/>
      <c r="Y223" s="405"/>
      <c r="Z223" s="405"/>
      <c r="AA223" s="402"/>
      <c r="AB223" s="403" t="s">
        <v>165</v>
      </c>
      <c r="AC223" s="402"/>
      <c r="AD223" s="403"/>
      <c r="AE223" s="402"/>
      <c r="AF223" s="403"/>
      <c r="AG223" s="402"/>
      <c r="AH223" s="403"/>
      <c r="AI223" s="402"/>
      <c r="AJ223" s="401"/>
      <c r="AK223" s="401"/>
      <c r="AL223" s="401"/>
      <c r="AM223" s="401"/>
      <c r="AN223" s="401"/>
    </row>
    <row r="224" spans="1:45" s="404" customFormat="1" ht="15.75" customHeight="1" outlineLevel="1">
      <c r="A224" s="382" t="s">
        <v>155</v>
      </c>
      <c r="B224" s="397" t="s">
        <v>551</v>
      </c>
      <c r="C224" s="381" t="s">
        <v>566</v>
      </c>
      <c r="D224" s="398" t="s">
        <v>567</v>
      </c>
      <c r="E224" s="399" t="s">
        <v>564</v>
      </c>
      <c r="F224" s="400" t="s">
        <v>568</v>
      </c>
      <c r="G224" s="383" t="s">
        <v>2</v>
      </c>
      <c r="H224" s="383" t="s">
        <v>2</v>
      </c>
      <c r="I224" s="383" t="s">
        <v>2</v>
      </c>
      <c r="J224" s="383" t="s">
        <v>2</v>
      </c>
      <c r="K224" s="383" t="s">
        <v>2</v>
      </c>
      <c r="L224" s="383" t="s">
        <v>2</v>
      </c>
      <c r="M224" s="383" t="s">
        <v>2</v>
      </c>
      <c r="N224" s="474">
        <v>1700</v>
      </c>
      <c r="O224" s="474"/>
      <c r="P224" s="474"/>
      <c r="Q224" s="474"/>
      <c r="R224" s="474"/>
      <c r="S224" s="476">
        <f>1200*42</f>
        <v>50400</v>
      </c>
      <c r="T224" s="476"/>
      <c r="U224" s="476"/>
      <c r="V224" s="476"/>
      <c r="W224" s="476"/>
      <c r="X224" s="476"/>
      <c r="Y224" s="405"/>
      <c r="Z224" s="405"/>
      <c r="AA224" s="402"/>
      <c r="AB224" s="403" t="s">
        <v>165</v>
      </c>
      <c r="AC224" s="402"/>
      <c r="AD224" s="403"/>
      <c r="AE224" s="402"/>
      <c r="AF224" s="403"/>
      <c r="AG224" s="402"/>
      <c r="AH224" s="403"/>
      <c r="AI224" s="402"/>
      <c r="AJ224" s="401"/>
      <c r="AK224" s="401"/>
      <c r="AL224" s="401"/>
      <c r="AM224" s="401"/>
      <c r="AN224" s="401"/>
    </row>
    <row r="225" spans="1:45" s="406" customFormat="1" ht="15.75" customHeight="1">
      <c r="B225" s="407"/>
      <c r="C225" s="407"/>
      <c r="D225" s="407"/>
      <c r="E225" s="408"/>
      <c r="F225" s="409"/>
      <c r="G225" s="410"/>
      <c r="H225" s="411"/>
      <c r="I225" s="380"/>
      <c r="J225" s="380"/>
      <c r="K225" s="380"/>
      <c r="L225" s="380"/>
      <c r="M225" s="380"/>
      <c r="N225" s="380"/>
      <c r="O225" s="380"/>
      <c r="P225" s="380"/>
      <c r="Q225" s="380"/>
      <c r="R225" s="380"/>
      <c r="S225" s="380"/>
      <c r="T225" s="380"/>
      <c r="U225" s="380"/>
      <c r="V225" s="380"/>
      <c r="W225" s="380"/>
      <c r="X225" s="380"/>
      <c r="Y225" s="380"/>
      <c r="Z225" s="412"/>
      <c r="AA225" s="412"/>
      <c r="AB225" s="412"/>
      <c r="AC225" s="412"/>
      <c r="AD225" s="412"/>
      <c r="AE225" s="412"/>
      <c r="AF225" s="412"/>
      <c r="AG225" s="412"/>
      <c r="AH225" s="412"/>
      <c r="AI225" s="412"/>
      <c r="AK225" s="403"/>
      <c r="AL225" s="403"/>
      <c r="AM225" s="403"/>
      <c r="AN225" s="403"/>
      <c r="AO225" s="403"/>
      <c r="AP225" s="403"/>
      <c r="AQ225" s="403"/>
      <c r="AR225" s="403"/>
      <c r="AS225" s="403"/>
    </row>
    <row r="226" spans="1:45" s="406" customFormat="1" ht="15.75" customHeight="1">
      <c r="A226" s="382" t="s">
        <v>170</v>
      </c>
      <c r="B226" s="413"/>
      <c r="C226" s="413"/>
      <c r="D226" s="413"/>
      <c r="E226" s="408"/>
      <c r="F226" s="409"/>
      <c r="G226" s="404"/>
      <c r="H226" s="414"/>
      <c r="I226" s="380"/>
      <c r="J226" s="380"/>
      <c r="K226" s="380"/>
      <c r="L226" s="380"/>
      <c r="M226" s="380"/>
      <c r="N226" s="380"/>
      <c r="O226" s="380"/>
      <c r="P226" s="380"/>
      <c r="Q226" s="380"/>
      <c r="R226" s="380"/>
      <c r="S226" s="380"/>
      <c r="T226" s="380"/>
      <c r="U226" s="380"/>
      <c r="V226" s="380"/>
      <c r="W226" s="380"/>
      <c r="X226" s="380"/>
      <c r="Y226" s="380"/>
      <c r="Z226" s="415"/>
      <c r="AA226" s="415"/>
      <c r="AB226" s="415"/>
      <c r="AC226" s="415"/>
      <c r="AD226" s="415"/>
      <c r="AE226" s="415"/>
      <c r="AF226" s="415"/>
      <c r="AG226" s="415"/>
      <c r="AH226" s="415"/>
      <c r="AI226" s="415"/>
      <c r="AK226" s="416"/>
      <c r="AL226" s="416"/>
      <c r="AM226" s="416"/>
      <c r="AN226" s="416"/>
      <c r="AO226" s="416"/>
      <c r="AP226" s="416"/>
      <c r="AQ226" s="416"/>
      <c r="AR226" s="416"/>
      <c r="AS226" s="416"/>
    </row>
    <row r="227" spans="1:45" s="379" customFormat="1" ht="15.75" customHeight="1" outlineLevel="1">
      <c r="B227" s="378" t="s">
        <v>569</v>
      </c>
      <c r="C227" s="378"/>
    </row>
    <row r="228" spans="1:45" s="379" customFormat="1" ht="15.75" customHeight="1" outlineLevel="1">
      <c r="B228" s="378" t="s">
        <v>549</v>
      </c>
      <c r="C228" s="378"/>
    </row>
    <row r="229" spans="1:45" s="379" customFormat="1" ht="15.75" customHeight="1" outlineLevel="1">
      <c r="B229" s="387" t="s">
        <v>169</v>
      </c>
      <c r="C229" s="387"/>
      <c r="D229" s="413"/>
      <c r="E229" s="408"/>
      <c r="F229" s="413"/>
      <c r="H229" s="417"/>
      <c r="Z229" s="412"/>
      <c r="AA229" s="412"/>
      <c r="AB229" s="412"/>
      <c r="AC229" s="412"/>
      <c r="AD229" s="412"/>
      <c r="AE229" s="412"/>
      <c r="AF229" s="412"/>
      <c r="AG229" s="412"/>
      <c r="AH229" s="412"/>
      <c r="AI229" s="412"/>
      <c r="AK229" s="416"/>
      <c r="AL229" s="416"/>
      <c r="AM229" s="416"/>
      <c r="AN229" s="416"/>
      <c r="AO229" s="416"/>
      <c r="AP229" s="416"/>
      <c r="AQ229" s="416"/>
      <c r="AR229" s="416"/>
      <c r="AS229" s="416"/>
    </row>
    <row r="230" spans="1:45" s="413" customFormat="1" ht="15.75" customHeight="1" outlineLevel="1">
      <c r="B230" s="387" t="s">
        <v>92</v>
      </c>
      <c r="C230" s="387"/>
    </row>
    <row r="231" spans="1:45" s="413" customFormat="1" ht="15.75" customHeight="1" outlineLevel="1">
      <c r="B231" s="387" t="s">
        <v>570</v>
      </c>
      <c r="C231" s="387"/>
    </row>
    <row r="232" spans="1:45" s="177" customFormat="1" ht="20">
      <c r="A232" s="279" t="s">
        <v>152</v>
      </c>
      <c r="B232" s="227"/>
      <c r="C232" s="227"/>
      <c r="D232" s="227"/>
      <c r="E232" s="228"/>
      <c r="F232" s="229"/>
      <c r="G232" s="230"/>
      <c r="H232" s="231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535" t="s">
        <v>597</v>
      </c>
      <c r="T232" s="536"/>
      <c r="U232" s="536"/>
      <c r="V232" s="536"/>
      <c r="W232" s="536"/>
      <c r="X232" s="537"/>
      <c r="Y232" s="268"/>
      <c r="Z232" s="268"/>
      <c r="AA232" s="268"/>
      <c r="AB232" s="268"/>
      <c r="AC232" s="268"/>
      <c r="AD232" s="268"/>
      <c r="AE232" s="268"/>
    </row>
    <row r="233" spans="1:45" s="390" customFormat="1" ht="18" customHeight="1" outlineLevel="1">
      <c r="A233" s="230"/>
      <c r="B233" s="227"/>
      <c r="C233" s="227"/>
      <c r="D233" s="227"/>
      <c r="E233" s="228"/>
      <c r="F233" s="230"/>
      <c r="G233" s="230"/>
      <c r="H233" s="231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538" t="s">
        <v>514</v>
      </c>
      <c r="T233" s="538" t="s">
        <v>598</v>
      </c>
      <c r="U233" s="538" t="s">
        <v>599</v>
      </c>
      <c r="V233" s="538" t="s">
        <v>600</v>
      </c>
      <c r="W233" s="539" t="s">
        <v>150</v>
      </c>
      <c r="X233" s="539" t="s">
        <v>151</v>
      </c>
      <c r="Y233" s="268"/>
      <c r="Z233" s="268"/>
      <c r="AA233" s="268"/>
      <c r="AB233" s="268"/>
      <c r="AC233" s="268"/>
      <c r="AD233" s="268"/>
      <c r="AE233" s="268"/>
    </row>
    <row r="234" spans="1:45" s="390" customFormat="1" ht="45.75" customHeight="1" outlineLevel="1">
      <c r="A234" s="230"/>
      <c r="B234" s="227"/>
      <c r="C234" s="227"/>
      <c r="D234" s="227"/>
      <c r="E234" s="228"/>
      <c r="F234" s="230"/>
      <c r="G234" s="230"/>
      <c r="H234" s="231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488"/>
      <c r="T234" s="488"/>
      <c r="U234" s="488"/>
      <c r="V234" s="488"/>
      <c r="W234" s="483"/>
      <c r="X234" s="483"/>
      <c r="Y234" s="268"/>
      <c r="Z234" s="268"/>
      <c r="AA234" s="268"/>
      <c r="AB234" s="268"/>
      <c r="AC234" s="268"/>
      <c r="AD234" s="268"/>
      <c r="AE234" s="268"/>
    </row>
    <row r="235" spans="1:45" s="277" customFormat="1" outlineLevel="1">
      <c r="A235" s="269" t="s">
        <v>152</v>
      </c>
      <c r="B235" s="387"/>
      <c r="C235" s="387"/>
      <c r="D235" s="387"/>
      <c r="E235" s="261" t="s">
        <v>394</v>
      </c>
      <c r="F235" s="398"/>
      <c r="G235" s="271"/>
      <c r="H235" s="272"/>
      <c r="I235" s="383"/>
      <c r="J235" s="383"/>
      <c r="K235" s="383"/>
      <c r="L235" s="383"/>
      <c r="M235" s="383"/>
      <c r="N235" s="383"/>
      <c r="O235" s="383"/>
      <c r="P235" s="383"/>
      <c r="Q235" s="383"/>
      <c r="R235" s="383"/>
      <c r="S235" s="446">
        <v>75</v>
      </c>
      <c r="T235" s="446"/>
      <c r="U235" s="446"/>
      <c r="V235" s="446"/>
      <c r="W235" s="540">
        <v>15</v>
      </c>
      <c r="X235" s="540">
        <v>23</v>
      </c>
      <c r="AA235" s="402" t="s">
        <v>52</v>
      </c>
      <c r="AB235" s="403"/>
      <c r="AC235" s="402"/>
      <c r="AD235" s="403"/>
      <c r="AE235" s="402"/>
      <c r="AF235" s="403"/>
      <c r="AG235" s="402"/>
      <c r="AH235" s="403"/>
      <c r="AI235" s="402"/>
    </row>
    <row r="236" spans="1:45" s="277" customFormat="1" outlineLevel="1">
      <c r="A236" s="269" t="s">
        <v>152</v>
      </c>
      <c r="B236" s="387"/>
      <c r="C236" s="387"/>
      <c r="D236" s="387"/>
      <c r="E236" s="261" t="s">
        <v>395</v>
      </c>
      <c r="F236" s="398"/>
      <c r="G236" s="271"/>
      <c r="H236" s="272"/>
      <c r="I236" s="383"/>
      <c r="J236" s="383"/>
      <c r="K236" s="383"/>
      <c r="L236" s="383"/>
      <c r="M236" s="383"/>
      <c r="N236" s="383"/>
      <c r="O236" s="383"/>
      <c r="P236" s="383"/>
      <c r="Q236" s="383"/>
      <c r="R236" s="383"/>
      <c r="S236" s="446">
        <v>75</v>
      </c>
      <c r="T236" s="446"/>
      <c r="U236" s="446"/>
      <c r="V236" s="446"/>
      <c r="W236" s="540">
        <v>15</v>
      </c>
      <c r="X236" s="540">
        <v>23</v>
      </c>
      <c r="AA236" s="402"/>
      <c r="AB236" s="403" t="s">
        <v>52</v>
      </c>
      <c r="AC236" s="402"/>
      <c r="AD236" s="403"/>
      <c r="AE236" s="402"/>
      <c r="AF236" s="403"/>
      <c r="AG236" s="402"/>
      <c r="AH236" s="403"/>
      <c r="AI236" s="402"/>
    </row>
    <row r="237" spans="1:45" s="277" customFormat="1" outlineLevel="1">
      <c r="A237" s="269" t="s">
        <v>152</v>
      </c>
      <c r="B237" s="387"/>
      <c r="C237" s="387"/>
      <c r="D237" s="387"/>
      <c r="E237" s="261" t="s">
        <v>396</v>
      </c>
      <c r="F237" s="398"/>
      <c r="G237" s="271"/>
      <c r="H237" s="272"/>
      <c r="I237" s="383"/>
      <c r="J237" s="383"/>
      <c r="K237" s="383"/>
      <c r="L237" s="383"/>
      <c r="M237" s="383"/>
      <c r="N237" s="383"/>
      <c r="O237" s="383"/>
      <c r="P237" s="383"/>
      <c r="Q237" s="383"/>
      <c r="R237" s="383"/>
      <c r="S237" s="446">
        <v>75</v>
      </c>
      <c r="T237" s="446"/>
      <c r="U237" s="446"/>
      <c r="V237" s="446"/>
      <c r="W237" s="540">
        <v>15</v>
      </c>
      <c r="X237" s="540">
        <v>23</v>
      </c>
      <c r="AA237" s="402"/>
      <c r="AB237" s="403"/>
      <c r="AC237" s="402" t="s">
        <v>52</v>
      </c>
      <c r="AD237" s="403"/>
      <c r="AE237" s="402"/>
      <c r="AF237" s="403"/>
      <c r="AG237" s="402"/>
      <c r="AH237" s="403"/>
      <c r="AI237" s="402"/>
    </row>
    <row r="238" spans="1:45" s="277" customFormat="1" outlineLevel="1">
      <c r="A238" s="269" t="s">
        <v>152</v>
      </c>
      <c r="B238" s="387"/>
      <c r="C238" s="387"/>
      <c r="D238" s="387"/>
      <c r="E238" s="261" t="s">
        <v>397</v>
      </c>
      <c r="F238" s="398"/>
      <c r="G238" s="271"/>
      <c r="H238" s="272"/>
      <c r="I238" s="383"/>
      <c r="J238" s="383"/>
      <c r="K238" s="383"/>
      <c r="L238" s="383"/>
      <c r="M238" s="383"/>
      <c r="N238" s="383"/>
      <c r="O238" s="383"/>
      <c r="P238" s="383"/>
      <c r="Q238" s="383"/>
      <c r="R238" s="383"/>
      <c r="S238" s="446">
        <v>75</v>
      </c>
      <c r="T238" s="446"/>
      <c r="U238" s="446"/>
      <c r="V238" s="446"/>
      <c r="W238" s="540">
        <v>15</v>
      </c>
      <c r="X238" s="540">
        <v>23</v>
      </c>
      <c r="AA238" s="402"/>
      <c r="AB238" s="403"/>
      <c r="AC238" s="402"/>
      <c r="AD238" s="403" t="s">
        <v>52</v>
      </c>
      <c r="AE238" s="402" t="s">
        <v>52</v>
      </c>
      <c r="AF238" s="403"/>
      <c r="AG238" s="402"/>
      <c r="AH238" s="403"/>
      <c r="AI238" s="402"/>
    </row>
    <row r="239" spans="1:45" s="277" customFormat="1" outlineLevel="1">
      <c r="A239" s="269" t="s">
        <v>152</v>
      </c>
      <c r="B239" s="387"/>
      <c r="C239" s="387"/>
      <c r="D239" s="387"/>
      <c r="E239" s="261" t="s">
        <v>398</v>
      </c>
      <c r="F239" s="398"/>
      <c r="G239" s="271"/>
      <c r="H239" s="272"/>
      <c r="I239" s="383"/>
      <c r="J239" s="383"/>
      <c r="K239" s="383"/>
      <c r="L239" s="383"/>
      <c r="M239" s="383"/>
      <c r="N239" s="383"/>
      <c r="O239" s="383"/>
      <c r="P239" s="383"/>
      <c r="Q239" s="383"/>
      <c r="R239" s="383"/>
      <c r="S239" s="446">
        <v>75</v>
      </c>
      <c r="T239" s="446"/>
      <c r="U239" s="446"/>
      <c r="V239" s="446"/>
      <c r="W239" s="540">
        <v>15</v>
      </c>
      <c r="X239" s="540">
        <v>23</v>
      </c>
      <c r="AA239" s="402"/>
      <c r="AB239" s="403"/>
      <c r="AC239" s="402"/>
      <c r="AD239" s="403"/>
      <c r="AE239" s="402"/>
      <c r="AF239" s="403" t="s">
        <v>52</v>
      </c>
      <c r="AG239" s="402"/>
      <c r="AH239" s="403"/>
      <c r="AI239" s="402"/>
    </row>
    <row r="240" spans="1:45" s="277" customFormat="1" outlineLevel="1">
      <c r="A240" s="269" t="s">
        <v>152</v>
      </c>
      <c r="B240" s="387"/>
      <c r="C240" s="387"/>
      <c r="D240" s="387"/>
      <c r="E240" s="261" t="s">
        <v>399</v>
      </c>
      <c r="F240" s="398"/>
      <c r="G240" s="271"/>
      <c r="H240" s="272"/>
      <c r="I240" s="383"/>
      <c r="J240" s="383"/>
      <c r="K240" s="383"/>
      <c r="L240" s="383"/>
      <c r="M240" s="383"/>
      <c r="N240" s="383"/>
      <c r="O240" s="383"/>
      <c r="P240" s="383"/>
      <c r="Q240" s="383"/>
      <c r="R240" s="383"/>
      <c r="S240" s="446">
        <v>75</v>
      </c>
      <c r="T240" s="446"/>
      <c r="U240" s="446"/>
      <c r="V240" s="446"/>
      <c r="W240" s="540">
        <v>15</v>
      </c>
      <c r="X240" s="540">
        <v>23</v>
      </c>
      <c r="AA240" s="402"/>
      <c r="AB240" s="403"/>
      <c r="AC240" s="402" t="s">
        <v>52</v>
      </c>
      <c r="AD240" s="403" t="s">
        <v>52</v>
      </c>
      <c r="AE240" s="402" t="s">
        <v>52</v>
      </c>
      <c r="AF240" s="403" t="s">
        <v>52</v>
      </c>
      <c r="AG240" s="402"/>
      <c r="AH240" s="403"/>
      <c r="AI240" s="402"/>
    </row>
    <row r="241" spans="1:38" s="277" customFormat="1" outlineLevel="1">
      <c r="A241" s="269" t="s">
        <v>152</v>
      </c>
      <c r="B241" s="387"/>
      <c r="C241" s="387"/>
      <c r="D241" s="387"/>
      <c r="E241" s="261" t="s">
        <v>400</v>
      </c>
      <c r="F241" s="398"/>
      <c r="G241" s="271"/>
      <c r="H241" s="272"/>
      <c r="I241" s="383"/>
      <c r="J241" s="383"/>
      <c r="K241" s="383"/>
      <c r="L241" s="383"/>
      <c r="M241" s="383"/>
      <c r="N241" s="383"/>
      <c r="O241" s="383"/>
      <c r="P241" s="383"/>
      <c r="Q241" s="383"/>
      <c r="R241" s="383"/>
      <c r="S241" s="446">
        <v>75</v>
      </c>
      <c r="T241" s="446"/>
      <c r="U241" s="446"/>
      <c r="V241" s="446"/>
      <c r="W241" s="540">
        <v>15</v>
      </c>
      <c r="X241" s="540">
        <v>23</v>
      </c>
      <c r="AA241" s="402" t="s">
        <v>52</v>
      </c>
      <c r="AB241" s="403" t="s">
        <v>52</v>
      </c>
      <c r="AC241" s="402"/>
      <c r="AD241" s="403"/>
      <c r="AE241" s="402"/>
      <c r="AF241" s="403"/>
      <c r="AG241" s="402"/>
      <c r="AH241" s="403"/>
      <c r="AI241" s="402"/>
    </row>
    <row r="242" spans="1:38" s="277" customFormat="1" outlineLevel="1">
      <c r="A242" s="269" t="s">
        <v>152</v>
      </c>
      <c r="B242" s="387"/>
      <c r="C242" s="387"/>
      <c r="D242" s="387"/>
      <c r="E242" s="261" t="s">
        <v>401</v>
      </c>
      <c r="F242" s="398"/>
      <c r="G242" s="271"/>
      <c r="H242" s="272"/>
      <c r="I242" s="383"/>
      <c r="J242" s="383"/>
      <c r="K242" s="383"/>
      <c r="L242" s="383"/>
      <c r="M242" s="383"/>
      <c r="N242" s="383"/>
      <c r="O242" s="383"/>
      <c r="P242" s="383"/>
      <c r="Q242" s="383"/>
      <c r="R242" s="383"/>
      <c r="S242" s="446">
        <v>75</v>
      </c>
      <c r="T242" s="446"/>
      <c r="U242" s="446"/>
      <c r="V242" s="446"/>
      <c r="W242" s="540">
        <v>15</v>
      </c>
      <c r="X242" s="540">
        <v>23</v>
      </c>
      <c r="AA242" s="402"/>
      <c r="AB242" s="403"/>
      <c r="AC242" s="402"/>
      <c r="AD242" s="403"/>
      <c r="AE242" s="402"/>
      <c r="AF242" s="403"/>
      <c r="AG242" s="402"/>
      <c r="AH242" s="403"/>
      <c r="AI242" s="402"/>
    </row>
    <row r="243" spans="1:38" s="277" customFormat="1" outlineLevel="1">
      <c r="A243" s="269" t="s">
        <v>152</v>
      </c>
      <c r="B243" s="387"/>
      <c r="C243" s="387"/>
      <c r="D243" s="387"/>
      <c r="E243" s="261" t="s">
        <v>402</v>
      </c>
      <c r="F243" s="398"/>
      <c r="G243" s="271"/>
      <c r="H243" s="272"/>
      <c r="I243" s="383"/>
      <c r="J243" s="383"/>
      <c r="K243" s="383"/>
      <c r="L243" s="383"/>
      <c r="M243" s="383"/>
      <c r="N243" s="383"/>
      <c r="O243" s="383"/>
      <c r="P243" s="383"/>
      <c r="Q243" s="383"/>
      <c r="R243" s="383"/>
      <c r="S243" s="446">
        <v>75</v>
      </c>
      <c r="T243" s="446"/>
      <c r="U243" s="446"/>
      <c r="V243" s="446"/>
      <c r="W243" s="540"/>
      <c r="X243" s="540"/>
      <c r="AA243" s="402" t="s">
        <v>52</v>
      </c>
      <c r="AB243" s="403" t="s">
        <v>52</v>
      </c>
      <c r="AC243" s="402" t="s">
        <v>52</v>
      </c>
      <c r="AD243" s="403" t="s">
        <v>52</v>
      </c>
      <c r="AE243" s="402" t="s">
        <v>52</v>
      </c>
      <c r="AF243" s="403" t="s">
        <v>52</v>
      </c>
      <c r="AG243" s="402" t="s">
        <v>52</v>
      </c>
      <c r="AH243" s="403" t="s">
        <v>52</v>
      </c>
      <c r="AI243" s="402" t="s">
        <v>52</v>
      </c>
    </row>
    <row r="244" spans="1:38" s="277" customFormat="1" outlineLevel="1">
      <c r="A244" s="269" t="s">
        <v>152</v>
      </c>
      <c r="B244" s="387"/>
      <c r="C244" s="387"/>
      <c r="D244" s="387"/>
      <c r="E244" s="261" t="s">
        <v>310</v>
      </c>
      <c r="G244" s="271"/>
      <c r="H244" s="272"/>
      <c r="I244" s="383"/>
      <c r="J244" s="383"/>
      <c r="K244" s="383"/>
      <c r="L244" s="383"/>
      <c r="M244" s="383"/>
      <c r="N244" s="383"/>
      <c r="O244" s="383"/>
      <c r="P244" s="383"/>
      <c r="Q244" s="383"/>
      <c r="R244" s="383"/>
      <c r="S244" s="446">
        <v>75</v>
      </c>
      <c r="T244" s="278"/>
      <c r="U244" s="278"/>
      <c r="V244" s="446"/>
      <c r="W244" s="540"/>
      <c r="X244" s="540"/>
      <c r="AA244" s="402"/>
      <c r="AB244" s="403"/>
      <c r="AC244" s="402"/>
      <c r="AD244" s="403"/>
      <c r="AE244" s="402"/>
      <c r="AF244" s="403"/>
      <c r="AG244" s="402"/>
      <c r="AH244" s="403"/>
      <c r="AI244" s="402"/>
    </row>
    <row r="245" spans="1:38" s="277" customFormat="1" outlineLevel="1">
      <c r="A245" s="269" t="s">
        <v>152</v>
      </c>
      <c r="B245" s="387"/>
      <c r="C245" s="387"/>
      <c r="D245" s="387"/>
      <c r="E245" s="261" t="s">
        <v>311</v>
      </c>
      <c r="G245" s="271"/>
      <c r="H245" s="272"/>
      <c r="I245" s="383"/>
      <c r="J245" s="383"/>
      <c r="K245" s="383"/>
      <c r="L245" s="383"/>
      <c r="M245" s="383"/>
      <c r="N245" s="383"/>
      <c r="O245" s="383"/>
      <c r="P245" s="383"/>
      <c r="Q245" s="383"/>
      <c r="R245" s="383"/>
      <c r="S245" s="446"/>
      <c r="T245" s="446">
        <v>75</v>
      </c>
      <c r="U245" s="446">
        <v>75</v>
      </c>
      <c r="V245" s="446">
        <v>75</v>
      </c>
      <c r="W245" s="540"/>
      <c r="X245" s="540"/>
      <c r="AA245" s="402"/>
      <c r="AB245" s="403"/>
      <c r="AC245" s="402"/>
      <c r="AD245" s="403"/>
      <c r="AE245" s="402"/>
      <c r="AF245" s="403"/>
      <c r="AG245" s="402"/>
      <c r="AH245" s="403"/>
      <c r="AI245" s="402"/>
    </row>
    <row r="246" spans="1:38" s="277" customFormat="1" outlineLevel="1">
      <c r="A246" s="269" t="s">
        <v>152</v>
      </c>
      <c r="B246" s="387"/>
      <c r="C246" s="387"/>
      <c r="D246" s="387"/>
      <c r="E246" s="261" t="s">
        <v>403</v>
      </c>
      <c r="G246" s="271"/>
      <c r="H246" s="272"/>
      <c r="I246" s="383"/>
      <c r="J246" s="383"/>
      <c r="K246" s="383"/>
      <c r="L246" s="383"/>
      <c r="M246" s="383"/>
      <c r="N246" s="383"/>
      <c r="O246" s="383"/>
      <c r="P246" s="383"/>
      <c r="Q246" s="383"/>
      <c r="R246" s="383"/>
      <c r="S246" s="446">
        <v>66</v>
      </c>
      <c r="T246" s="446"/>
      <c r="U246" s="446"/>
      <c r="V246" s="446">
        <v>66</v>
      </c>
      <c r="W246" s="540">
        <v>15</v>
      </c>
      <c r="X246" s="540">
        <v>23</v>
      </c>
      <c r="AA246" s="402" t="s">
        <v>52</v>
      </c>
      <c r="AB246" s="403" t="s">
        <v>52</v>
      </c>
      <c r="AC246" s="402" t="s">
        <v>52</v>
      </c>
      <c r="AD246" s="403" t="s">
        <v>52</v>
      </c>
      <c r="AE246" s="402" t="s">
        <v>52</v>
      </c>
      <c r="AF246" s="403" t="s">
        <v>52</v>
      </c>
      <c r="AG246" s="402" t="s">
        <v>52</v>
      </c>
      <c r="AH246" s="403" t="s">
        <v>52</v>
      </c>
      <c r="AI246" s="402" t="s">
        <v>52</v>
      </c>
    </row>
    <row r="247" spans="1:38" s="277" customFormat="1" outlineLevel="1">
      <c r="A247" s="269" t="s">
        <v>152</v>
      </c>
      <c r="B247" s="387"/>
      <c r="C247" s="387"/>
      <c r="D247" s="387"/>
      <c r="E247" s="261" t="s">
        <v>312</v>
      </c>
      <c r="G247" s="271"/>
      <c r="H247" s="272"/>
      <c r="I247" s="383"/>
      <c r="J247" s="383"/>
      <c r="K247" s="383"/>
      <c r="L247" s="383"/>
      <c r="M247" s="383"/>
      <c r="N247" s="383"/>
      <c r="O247" s="383"/>
      <c r="P247" s="383"/>
      <c r="Q247" s="383"/>
      <c r="R247" s="383"/>
      <c r="S247" s="446">
        <v>66</v>
      </c>
      <c r="T247" s="446"/>
      <c r="U247" s="446"/>
      <c r="V247" s="446"/>
      <c r="W247" s="540"/>
      <c r="X247" s="540"/>
      <c r="AA247" s="402"/>
      <c r="AB247" s="403" t="s">
        <v>52</v>
      </c>
      <c r="AC247" s="402"/>
      <c r="AD247" s="403" t="s">
        <v>52</v>
      </c>
      <c r="AE247" s="402" t="s">
        <v>52</v>
      </c>
      <c r="AF247" s="403"/>
      <c r="AG247" s="402"/>
      <c r="AH247" s="403"/>
      <c r="AI247" s="402"/>
    </row>
    <row r="248" spans="1:38" s="277" customFormat="1" outlineLevel="1">
      <c r="A248" s="269" t="s">
        <v>152</v>
      </c>
      <c r="B248" s="387"/>
      <c r="C248" s="387"/>
      <c r="D248" s="387"/>
      <c r="E248" s="261" t="s">
        <v>313</v>
      </c>
      <c r="G248" s="271"/>
      <c r="H248" s="272"/>
      <c r="I248" s="383"/>
      <c r="J248" s="383"/>
      <c r="K248" s="383"/>
      <c r="L248" s="383"/>
      <c r="M248" s="383"/>
      <c r="N248" s="383"/>
      <c r="O248" s="383"/>
      <c r="P248" s="383"/>
      <c r="Q248" s="383"/>
      <c r="R248" s="383"/>
      <c r="S248" s="446"/>
      <c r="T248" s="446">
        <v>66</v>
      </c>
      <c r="U248" s="446">
        <v>66</v>
      </c>
      <c r="V248" s="446">
        <v>66</v>
      </c>
      <c r="W248" s="540"/>
      <c r="X248" s="540"/>
      <c r="AA248" s="402"/>
      <c r="AB248" s="403" t="s">
        <v>52</v>
      </c>
      <c r="AC248" s="402"/>
      <c r="AD248" s="403"/>
      <c r="AE248" s="402"/>
      <c r="AF248" s="403"/>
      <c r="AG248" s="402"/>
      <c r="AH248" s="403"/>
      <c r="AI248" s="402"/>
    </row>
    <row r="249" spans="1:38" s="277" customFormat="1" outlineLevel="1">
      <c r="A249" s="269" t="s">
        <v>152</v>
      </c>
      <c r="B249" s="387"/>
      <c r="C249" s="387"/>
      <c r="D249" s="387"/>
      <c r="E249" s="261" t="s">
        <v>314</v>
      </c>
      <c r="G249" s="271"/>
      <c r="H249" s="272"/>
      <c r="I249" s="383"/>
      <c r="J249" s="383"/>
      <c r="K249" s="383"/>
      <c r="L249" s="383"/>
      <c r="M249" s="383"/>
      <c r="N249" s="383"/>
      <c r="O249" s="383"/>
      <c r="P249" s="383"/>
      <c r="Q249" s="383"/>
      <c r="R249" s="383"/>
      <c r="S249" s="446">
        <v>60</v>
      </c>
      <c r="T249" s="446">
        <v>60</v>
      </c>
      <c r="U249" s="446">
        <v>60</v>
      </c>
      <c r="V249" s="446">
        <v>60</v>
      </c>
      <c r="W249" s="540"/>
      <c r="X249" s="540"/>
      <c r="AA249" s="402" t="s">
        <v>52</v>
      </c>
      <c r="AB249" s="403" t="s">
        <v>52</v>
      </c>
      <c r="AC249" s="402" t="s">
        <v>52</v>
      </c>
      <c r="AD249" s="403" t="s">
        <v>52</v>
      </c>
      <c r="AE249" s="402" t="s">
        <v>52</v>
      </c>
      <c r="AF249" s="403" t="s">
        <v>52</v>
      </c>
      <c r="AG249" s="402" t="s">
        <v>52</v>
      </c>
      <c r="AH249" s="403" t="s">
        <v>52</v>
      </c>
      <c r="AI249" s="402" t="s">
        <v>52</v>
      </c>
    </row>
    <row r="250" spans="1:38" s="390" customFormat="1">
      <c r="A250" s="224"/>
      <c r="B250" s="389"/>
      <c r="C250" s="389"/>
      <c r="D250" s="389"/>
      <c r="E250" s="391"/>
      <c r="G250" s="233"/>
      <c r="H250" s="234"/>
      <c r="I250" s="219"/>
      <c r="J250" s="219"/>
      <c r="K250" s="219"/>
      <c r="L250" s="219"/>
      <c r="M250" s="219"/>
      <c r="N250" s="219"/>
      <c r="O250" s="219"/>
      <c r="P250" s="219"/>
      <c r="Q250" s="219"/>
      <c r="R250" s="219"/>
      <c r="S250" s="219"/>
      <c r="T250" s="447"/>
      <c r="U250" s="235"/>
      <c r="V250" s="235"/>
      <c r="W250" s="235"/>
      <c r="X250" s="235"/>
      <c r="Y250" s="235"/>
      <c r="Z250" s="235"/>
      <c r="AB250" s="237"/>
      <c r="AC250" s="223"/>
      <c r="AD250" s="223"/>
      <c r="AE250" s="223"/>
      <c r="AF250" s="223"/>
      <c r="AG250" s="223"/>
      <c r="AH250" s="223"/>
      <c r="AI250" s="223"/>
      <c r="AJ250" s="223"/>
      <c r="AK250" s="223"/>
      <c r="AL250" s="236"/>
    </row>
    <row r="251" spans="1:38" s="177" customFormat="1">
      <c r="A251" s="172"/>
      <c r="B251" s="218"/>
      <c r="C251" s="218"/>
      <c r="D251" s="218"/>
      <c r="E251" s="238"/>
      <c r="F251" s="172"/>
      <c r="G251" s="390"/>
      <c r="H251" s="395"/>
      <c r="I251" s="388"/>
      <c r="J251" s="388"/>
      <c r="K251" s="388"/>
      <c r="L251" s="388"/>
      <c r="M251" s="388"/>
      <c r="N251" s="388"/>
      <c r="O251" s="388"/>
      <c r="P251" s="388"/>
      <c r="Q251" s="388"/>
      <c r="R251" s="388"/>
      <c r="S251" s="388"/>
      <c r="T251" s="388"/>
      <c r="U251" s="239"/>
      <c r="V251" s="239"/>
      <c r="W251" s="239"/>
      <c r="X251" s="239"/>
      <c r="Y251" s="239"/>
      <c r="Z251" s="239"/>
      <c r="AA251" s="239"/>
      <c r="AC251" s="178"/>
      <c r="AD251" s="178"/>
      <c r="AE251" s="178"/>
      <c r="AF251" s="178"/>
      <c r="AG251" s="178"/>
      <c r="AH251" s="178"/>
      <c r="AI251" s="178"/>
      <c r="AJ251" s="178"/>
      <c r="AK251" s="178"/>
    </row>
    <row r="252" spans="1:38" s="286" customFormat="1" ht="20">
      <c r="A252" s="279" t="s">
        <v>392</v>
      </c>
      <c r="B252" s="280"/>
      <c r="C252" s="280"/>
      <c r="D252" s="280"/>
      <c r="E252" s="281"/>
      <c r="F252" s="282"/>
      <c r="G252" s="283"/>
      <c r="H252" s="284"/>
      <c r="I252" s="166"/>
      <c r="J252" s="166"/>
      <c r="K252" s="166"/>
      <c r="L252" s="166"/>
      <c r="M252" s="166"/>
      <c r="N252" s="166"/>
      <c r="O252" s="166"/>
      <c r="P252" s="166"/>
      <c r="Q252" s="166"/>
      <c r="R252" s="166"/>
      <c r="S252" s="535" t="s">
        <v>513</v>
      </c>
      <c r="T252" s="536"/>
      <c r="U252" s="536"/>
      <c r="V252" s="536"/>
      <c r="W252" s="536"/>
      <c r="X252" s="537"/>
      <c r="Y252" s="285"/>
      <c r="Z252" s="285"/>
      <c r="AA252" s="285"/>
      <c r="AB252" s="285"/>
      <c r="AC252" s="285"/>
      <c r="AD252" s="285"/>
      <c r="AE252" s="285"/>
    </row>
    <row r="253" spans="1:38" s="390" customFormat="1" ht="18" customHeight="1" outlineLevel="1">
      <c r="A253" s="230"/>
      <c r="B253" s="227"/>
      <c r="C253" s="227"/>
      <c r="D253" s="227"/>
      <c r="E253" s="228"/>
      <c r="F253" s="230"/>
      <c r="G253" s="230"/>
      <c r="H253" s="231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541" t="s">
        <v>601</v>
      </c>
      <c r="T253" s="542"/>
      <c r="U253" s="542"/>
      <c r="V253" s="542"/>
      <c r="W253" s="542"/>
      <c r="X253" s="543"/>
      <c r="Y253" s="268"/>
      <c r="Z253" s="268"/>
      <c r="AA253" s="268"/>
      <c r="AB253" s="268"/>
      <c r="AC253" s="268"/>
      <c r="AD253" s="268"/>
      <c r="AE253" s="268"/>
    </row>
    <row r="254" spans="1:38" s="390" customFormat="1" ht="42" customHeight="1" outlineLevel="1">
      <c r="A254" s="230"/>
      <c r="B254" s="227"/>
      <c r="C254" s="227"/>
      <c r="D254" s="227"/>
      <c r="E254" s="228"/>
      <c r="F254" s="230"/>
      <c r="G254" s="230"/>
      <c r="H254" s="231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544"/>
      <c r="T254" s="545"/>
      <c r="U254" s="545"/>
      <c r="V254" s="545"/>
      <c r="W254" s="545"/>
      <c r="X254" s="546"/>
      <c r="Y254" s="268"/>
      <c r="Z254" s="268"/>
      <c r="AA254" s="268"/>
      <c r="AB254" s="268"/>
      <c r="AC254" s="268"/>
      <c r="AD254" s="268"/>
      <c r="AE254" s="268"/>
    </row>
    <row r="255" spans="1:38" s="277" customFormat="1" outlineLevel="1">
      <c r="A255" s="269" t="s">
        <v>393</v>
      </c>
      <c r="B255" s="387"/>
      <c r="C255" s="387"/>
      <c r="D255" s="387"/>
      <c r="E255" s="261" t="s">
        <v>404</v>
      </c>
      <c r="F255" s="398"/>
      <c r="G255" s="271"/>
      <c r="H255" s="272"/>
      <c r="I255" s="383"/>
      <c r="J255" s="383"/>
      <c r="K255" s="383"/>
      <c r="L255" s="383"/>
      <c r="M255" s="383"/>
      <c r="N255" s="383"/>
      <c r="O255" s="383"/>
      <c r="P255" s="383"/>
      <c r="Q255" s="383"/>
      <c r="R255" s="383"/>
      <c r="S255" s="383"/>
      <c r="T255" s="446">
        <v>75</v>
      </c>
      <c r="U255" s="274"/>
      <c r="V255" s="274"/>
      <c r="AA255" s="402" t="s">
        <v>52</v>
      </c>
      <c r="AB255" s="403"/>
      <c r="AC255" s="402"/>
      <c r="AD255" s="403"/>
      <c r="AE255" s="402"/>
      <c r="AF255" s="403"/>
      <c r="AG255" s="402"/>
      <c r="AH255" s="403"/>
      <c r="AI255" s="402"/>
    </row>
    <row r="256" spans="1:38" s="277" customFormat="1" outlineLevel="1">
      <c r="A256" s="269" t="s">
        <v>393</v>
      </c>
      <c r="B256" s="387"/>
      <c r="C256" s="387"/>
      <c r="D256" s="387"/>
      <c r="E256" s="261" t="s">
        <v>405</v>
      </c>
      <c r="F256" s="398"/>
      <c r="G256" s="271"/>
      <c r="H256" s="272"/>
      <c r="I256" s="383"/>
      <c r="J256" s="383"/>
      <c r="K256" s="383"/>
      <c r="L256" s="383"/>
      <c r="M256" s="383"/>
      <c r="N256" s="383"/>
      <c r="O256" s="383"/>
      <c r="P256" s="383"/>
      <c r="Q256" s="383"/>
      <c r="R256" s="383"/>
      <c r="S256" s="383"/>
      <c r="T256" s="446">
        <v>75</v>
      </c>
      <c r="U256" s="274"/>
      <c r="V256" s="274"/>
      <c r="AA256" s="402"/>
      <c r="AB256" s="403" t="s">
        <v>52</v>
      </c>
      <c r="AC256" s="402"/>
      <c r="AD256" s="403"/>
      <c r="AE256" s="402"/>
      <c r="AF256" s="403"/>
      <c r="AG256" s="402"/>
      <c r="AH256" s="403"/>
      <c r="AI256" s="402"/>
    </row>
    <row r="257" spans="1:42" s="277" customFormat="1" outlineLevel="1">
      <c r="A257" s="269" t="s">
        <v>393</v>
      </c>
      <c r="B257" s="387"/>
      <c r="C257" s="387"/>
      <c r="D257" s="387"/>
      <c r="E257" s="261" t="s">
        <v>406</v>
      </c>
      <c r="F257" s="398"/>
      <c r="G257" s="271"/>
      <c r="H257" s="272"/>
      <c r="I257" s="383"/>
      <c r="J257" s="383"/>
      <c r="K257" s="383"/>
      <c r="L257" s="383"/>
      <c r="M257" s="383"/>
      <c r="N257" s="383"/>
      <c r="O257" s="383"/>
      <c r="P257" s="383"/>
      <c r="Q257" s="383"/>
      <c r="R257" s="383"/>
      <c r="S257" s="383"/>
      <c r="T257" s="446">
        <v>75</v>
      </c>
      <c r="U257" s="274"/>
      <c r="V257" s="274"/>
      <c r="AA257" s="402"/>
      <c r="AB257" s="403"/>
      <c r="AC257" s="402" t="s">
        <v>52</v>
      </c>
      <c r="AD257" s="403" t="s">
        <v>52</v>
      </c>
      <c r="AE257" s="402" t="s">
        <v>52</v>
      </c>
      <c r="AF257" s="403" t="s">
        <v>52</v>
      </c>
      <c r="AG257" s="402"/>
      <c r="AH257" s="403"/>
      <c r="AI257" s="402"/>
    </row>
    <row r="258" spans="1:42" s="277" customFormat="1" outlineLevel="1">
      <c r="A258" s="269" t="s">
        <v>393</v>
      </c>
      <c r="B258" s="387"/>
      <c r="C258" s="387"/>
      <c r="D258" s="387"/>
      <c r="E258" s="261" t="s">
        <v>407</v>
      </c>
      <c r="F258" s="398"/>
      <c r="G258" s="271"/>
      <c r="H258" s="272"/>
      <c r="I258" s="383"/>
      <c r="J258" s="383"/>
      <c r="K258" s="383"/>
      <c r="L258" s="383"/>
      <c r="M258" s="383"/>
      <c r="N258" s="383"/>
      <c r="O258" s="383"/>
      <c r="P258" s="383"/>
      <c r="Q258" s="383"/>
      <c r="R258" s="383"/>
      <c r="S258" s="383"/>
      <c r="T258" s="446">
        <v>75</v>
      </c>
      <c r="U258" s="274"/>
      <c r="V258" s="274"/>
      <c r="AA258" s="402" t="s">
        <v>52</v>
      </c>
      <c r="AB258" s="403" t="s">
        <v>52</v>
      </c>
      <c r="AC258" s="402"/>
      <c r="AD258" s="403"/>
      <c r="AE258" s="402"/>
      <c r="AF258" s="403"/>
      <c r="AG258" s="402"/>
      <c r="AH258" s="403"/>
      <c r="AI258" s="402"/>
    </row>
    <row r="259" spans="1:42" s="277" customFormat="1" outlineLevel="1">
      <c r="A259" s="269" t="s">
        <v>393</v>
      </c>
      <c r="B259" s="387"/>
      <c r="C259" s="387"/>
      <c r="D259" s="387"/>
      <c r="E259" s="261" t="s">
        <v>408</v>
      </c>
      <c r="F259" s="398"/>
      <c r="G259" s="271"/>
      <c r="H259" s="272"/>
      <c r="I259" s="383"/>
      <c r="J259" s="383"/>
      <c r="K259" s="383"/>
      <c r="L259" s="383"/>
      <c r="M259" s="383"/>
      <c r="N259" s="383"/>
      <c r="O259" s="383"/>
      <c r="P259" s="383"/>
      <c r="Q259" s="383"/>
      <c r="R259" s="383"/>
      <c r="S259" s="383"/>
      <c r="T259" s="446">
        <v>75</v>
      </c>
      <c r="U259" s="274"/>
      <c r="V259" s="274"/>
      <c r="AA259" s="402"/>
      <c r="AB259" s="403"/>
      <c r="AC259" s="402"/>
      <c r="AD259" s="403"/>
      <c r="AE259" s="402"/>
      <c r="AF259" s="403"/>
      <c r="AG259" s="402"/>
      <c r="AH259" s="403"/>
      <c r="AI259" s="402"/>
    </row>
    <row r="260" spans="1:42" s="277" customFormat="1" outlineLevel="1">
      <c r="A260" s="269" t="s">
        <v>393</v>
      </c>
      <c r="B260" s="387"/>
      <c r="C260" s="387"/>
      <c r="D260" s="387"/>
      <c r="E260" s="261" t="s">
        <v>409</v>
      </c>
      <c r="G260" s="271"/>
      <c r="H260" s="272"/>
      <c r="I260" s="383"/>
      <c r="J260" s="383"/>
      <c r="K260" s="383"/>
      <c r="L260" s="383"/>
      <c r="M260" s="383"/>
      <c r="N260" s="383"/>
      <c r="O260" s="383"/>
      <c r="P260" s="383"/>
      <c r="Q260" s="383"/>
      <c r="R260" s="383"/>
      <c r="S260" s="383"/>
      <c r="T260" s="446">
        <v>66</v>
      </c>
      <c r="U260" s="274"/>
      <c r="V260" s="274"/>
      <c r="AA260" s="402" t="s">
        <v>52</v>
      </c>
      <c r="AB260" s="403" t="s">
        <v>52</v>
      </c>
      <c r="AC260" s="402" t="s">
        <v>52</v>
      </c>
      <c r="AD260" s="403" t="s">
        <v>52</v>
      </c>
      <c r="AE260" s="402" t="s">
        <v>52</v>
      </c>
      <c r="AF260" s="403" t="s">
        <v>52</v>
      </c>
      <c r="AG260" s="402" t="s">
        <v>52</v>
      </c>
      <c r="AH260" s="403" t="s">
        <v>52</v>
      </c>
      <c r="AI260" s="402" t="s">
        <v>52</v>
      </c>
    </row>
    <row r="261" spans="1:42" s="277" customFormat="1" outlineLevel="1">
      <c r="A261" s="269" t="s">
        <v>393</v>
      </c>
      <c r="B261" s="387"/>
      <c r="C261" s="387"/>
      <c r="D261" s="387"/>
      <c r="E261" s="261" t="s">
        <v>410</v>
      </c>
      <c r="G261" s="271"/>
      <c r="H261" s="272"/>
      <c r="I261" s="383"/>
      <c r="J261" s="383"/>
      <c r="K261" s="383"/>
      <c r="L261" s="383"/>
      <c r="M261" s="383"/>
      <c r="N261" s="383"/>
      <c r="O261" s="383"/>
      <c r="P261" s="383"/>
      <c r="Q261" s="383"/>
      <c r="R261" s="383"/>
      <c r="S261" s="383"/>
      <c r="T261" s="446">
        <v>75</v>
      </c>
      <c r="U261" s="274"/>
      <c r="V261" s="274"/>
      <c r="AA261" s="402" t="s">
        <v>52</v>
      </c>
      <c r="AB261" s="403" t="s">
        <v>52</v>
      </c>
      <c r="AC261" s="402" t="s">
        <v>52</v>
      </c>
      <c r="AD261" s="403" t="s">
        <v>52</v>
      </c>
      <c r="AE261" s="402" t="s">
        <v>52</v>
      </c>
      <c r="AF261" s="403" t="s">
        <v>52</v>
      </c>
      <c r="AG261" s="402" t="s">
        <v>52</v>
      </c>
      <c r="AH261" s="403" t="s">
        <v>52</v>
      </c>
      <c r="AI261" s="402" t="s">
        <v>52</v>
      </c>
    </row>
    <row r="262" spans="1:42" s="176" customFormat="1" ht="15.5"/>
    <row r="263" spans="1:42" s="286" customFormat="1" ht="20">
      <c r="A263" s="279" t="s">
        <v>225</v>
      </c>
      <c r="B263" s="280"/>
      <c r="C263" s="280"/>
      <c r="D263" s="280"/>
      <c r="E263" s="351"/>
      <c r="F263" s="282"/>
      <c r="G263" s="283"/>
      <c r="H263" s="284"/>
      <c r="I263" s="166"/>
      <c r="J263" s="166"/>
      <c r="K263" s="166"/>
      <c r="L263" s="166"/>
      <c r="M263" s="166"/>
      <c r="N263" s="166"/>
      <c r="O263" s="166"/>
      <c r="P263" s="166"/>
      <c r="Q263" s="166"/>
      <c r="R263" s="166"/>
      <c r="S263" s="518" t="s">
        <v>411</v>
      </c>
      <c r="T263" s="519"/>
      <c r="U263" s="519"/>
      <c r="V263" s="519"/>
      <c r="W263" s="519"/>
      <c r="X263" s="519"/>
      <c r="AA263" s="55" t="s">
        <v>52</v>
      </c>
      <c r="AB263" s="55" t="s">
        <v>52</v>
      </c>
      <c r="AC263" s="55" t="s">
        <v>52</v>
      </c>
      <c r="AD263" s="55" t="s">
        <v>52</v>
      </c>
      <c r="AE263" s="55" t="s">
        <v>52</v>
      </c>
      <c r="AF263" s="55" t="s">
        <v>52</v>
      </c>
      <c r="AG263" s="55" t="s">
        <v>52</v>
      </c>
      <c r="AH263" s="55" t="s">
        <v>52</v>
      </c>
      <c r="AI263" s="55" t="s">
        <v>52</v>
      </c>
      <c r="AP263" s="352"/>
    </row>
    <row r="264" spans="1:42" s="286" customFormat="1" outlineLevel="1">
      <c r="A264" s="283"/>
      <c r="B264" s="280"/>
      <c r="C264" s="280"/>
      <c r="D264" s="280"/>
      <c r="E264" s="351"/>
      <c r="F264" s="282"/>
      <c r="G264" s="283"/>
      <c r="H264" s="284"/>
      <c r="I264" s="166"/>
      <c r="J264" s="166"/>
      <c r="K264" s="166"/>
      <c r="L264" s="166"/>
      <c r="M264" s="166"/>
      <c r="N264" s="166"/>
      <c r="O264" s="166"/>
      <c r="P264" s="166"/>
      <c r="Q264" s="166"/>
      <c r="R264" s="166"/>
      <c r="S264" s="496" t="s">
        <v>226</v>
      </c>
      <c r="T264" s="497"/>
      <c r="U264" s="516" t="s">
        <v>521</v>
      </c>
      <c r="V264" s="517"/>
      <c r="W264" s="516" t="s">
        <v>522</v>
      </c>
      <c r="X264" s="517"/>
      <c r="AA264" s="55" t="s">
        <v>52</v>
      </c>
      <c r="AB264" s="55" t="s">
        <v>52</v>
      </c>
      <c r="AC264" s="55" t="s">
        <v>52</v>
      </c>
      <c r="AD264" s="55" t="s">
        <v>52</v>
      </c>
      <c r="AE264" s="55" t="s">
        <v>52</v>
      </c>
      <c r="AF264" s="55" t="s">
        <v>52</v>
      </c>
      <c r="AG264" s="55" t="s">
        <v>52</v>
      </c>
      <c r="AH264" s="55" t="s">
        <v>52</v>
      </c>
      <c r="AI264" s="55" t="s">
        <v>52</v>
      </c>
      <c r="AP264" s="352"/>
    </row>
    <row r="265" spans="1:42" s="286" customFormat="1" outlineLevel="1">
      <c r="A265" s="277"/>
      <c r="B265" s="167"/>
      <c r="C265" s="167"/>
      <c r="D265" s="167"/>
      <c r="E265" s="353"/>
      <c r="F265" s="301"/>
      <c r="G265" s="277"/>
      <c r="H265" s="354"/>
      <c r="I265" s="168"/>
      <c r="J265" s="168"/>
      <c r="K265" s="168"/>
      <c r="L265" s="168"/>
      <c r="M265" s="168"/>
      <c r="N265" s="168"/>
      <c r="O265" s="168"/>
      <c r="P265" s="168"/>
      <c r="Q265" s="168"/>
      <c r="R265" s="168"/>
      <c r="S265" s="278"/>
      <c r="T265" s="278"/>
      <c r="U265" s="278"/>
      <c r="V265" s="278"/>
      <c r="W265" s="278"/>
      <c r="X265" s="278"/>
      <c r="AA265" s="355"/>
      <c r="AB265" s="355"/>
      <c r="AC265" s="355"/>
      <c r="AD265" s="355"/>
      <c r="AE265" s="355"/>
      <c r="AF265" s="355"/>
      <c r="AG265" s="355"/>
      <c r="AH265" s="355"/>
      <c r="AI265" s="355"/>
      <c r="AP265" s="352"/>
    </row>
    <row r="266" spans="1:42" s="286" customFormat="1" outlineLevel="1">
      <c r="A266" s="356" t="s">
        <v>225</v>
      </c>
      <c r="B266" s="357"/>
      <c r="C266" s="357"/>
      <c r="D266" s="357"/>
      <c r="E266" s="300"/>
      <c r="F266" s="270"/>
      <c r="G266" s="270"/>
      <c r="H266" s="272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476">
        <v>500</v>
      </c>
      <c r="T266" s="476"/>
      <c r="U266" s="476">
        <v>800</v>
      </c>
      <c r="V266" s="476"/>
      <c r="W266" s="476">
        <v>700</v>
      </c>
      <c r="X266" s="476"/>
      <c r="AA266" s="275" t="s">
        <v>52</v>
      </c>
      <c r="AB266" s="276" t="s">
        <v>52</v>
      </c>
      <c r="AC266" s="275" t="s">
        <v>52</v>
      </c>
      <c r="AD266" s="276" t="s">
        <v>52</v>
      </c>
      <c r="AE266" s="275" t="s">
        <v>52</v>
      </c>
      <c r="AF266" s="276" t="s">
        <v>52</v>
      </c>
      <c r="AG266" s="275" t="s">
        <v>52</v>
      </c>
      <c r="AH266" s="276" t="s">
        <v>52</v>
      </c>
      <c r="AI266" s="275" t="s">
        <v>52</v>
      </c>
      <c r="AP266" s="352"/>
    </row>
    <row r="267" spans="1:42" s="286" customFormat="1" outlineLevel="1">
      <c r="A267" s="358"/>
      <c r="B267" s="359" t="s">
        <v>431</v>
      </c>
      <c r="C267" s="359"/>
      <c r="D267" s="358"/>
      <c r="E267" s="360"/>
      <c r="F267" s="361"/>
      <c r="H267" s="362"/>
      <c r="I267" s="168"/>
      <c r="J267" s="168"/>
      <c r="K267" s="168"/>
      <c r="L267" s="168"/>
      <c r="M267" s="168"/>
      <c r="N267" s="168"/>
      <c r="O267" s="168"/>
      <c r="P267" s="168"/>
      <c r="Q267" s="168"/>
      <c r="R267" s="168"/>
      <c r="S267" s="168"/>
      <c r="T267" s="168"/>
      <c r="U267" s="168"/>
      <c r="V267" s="168"/>
      <c r="W267" s="168"/>
      <c r="X267" s="363"/>
      <c r="Y267" s="363"/>
      <c r="Z267" s="363"/>
      <c r="AA267" s="364"/>
      <c r="AB267" s="364"/>
      <c r="AC267" s="364"/>
      <c r="AD267" s="364"/>
      <c r="AE267" s="364"/>
      <c r="AF267" s="364"/>
      <c r="AH267" s="352"/>
      <c r="AI267" s="352"/>
      <c r="AJ267" s="352"/>
      <c r="AK267" s="352"/>
      <c r="AL267" s="352"/>
      <c r="AM267" s="352"/>
      <c r="AN267" s="352"/>
      <c r="AO267" s="352"/>
      <c r="AP267" s="352"/>
    </row>
    <row r="268" spans="1:42" s="286" customFormat="1" outlineLevel="1">
      <c r="A268" s="358"/>
      <c r="B268" s="358" t="s">
        <v>92</v>
      </c>
      <c r="C268" s="358"/>
      <c r="D268" s="358"/>
      <c r="E268" s="360"/>
      <c r="F268" s="361"/>
      <c r="H268" s="362"/>
      <c r="I268" s="168"/>
      <c r="J268" s="168"/>
      <c r="K268" s="168"/>
      <c r="L268" s="168"/>
      <c r="M268" s="168"/>
      <c r="N268" s="168"/>
      <c r="O268" s="168"/>
      <c r="P268" s="168"/>
      <c r="Q268" s="168"/>
      <c r="R268" s="168"/>
      <c r="S268" s="168"/>
      <c r="T268" s="168"/>
      <c r="U268" s="168"/>
      <c r="V268" s="168"/>
      <c r="W268" s="168"/>
      <c r="X268" s="363"/>
      <c r="Y268" s="363"/>
      <c r="Z268" s="363"/>
      <c r="AA268" s="364"/>
      <c r="AB268" s="364"/>
      <c r="AC268" s="364"/>
      <c r="AD268" s="364"/>
      <c r="AE268" s="364"/>
      <c r="AF268" s="364"/>
      <c r="AH268" s="352"/>
      <c r="AI268" s="352"/>
      <c r="AJ268" s="352"/>
      <c r="AK268" s="352"/>
      <c r="AL268" s="352"/>
      <c r="AM268" s="352"/>
      <c r="AN268" s="352"/>
      <c r="AO268" s="352"/>
      <c r="AP268" s="352"/>
    </row>
    <row r="269" spans="1:42" s="286" customFormat="1">
      <c r="A269" s="358"/>
      <c r="D269" s="360"/>
      <c r="E269" s="361"/>
      <c r="G269" s="362"/>
      <c r="H269" s="168"/>
      <c r="I269" s="168"/>
      <c r="J269" s="168"/>
      <c r="K269" s="168"/>
      <c r="L269" s="168"/>
      <c r="M269" s="168"/>
      <c r="N269" s="168"/>
      <c r="O269" s="168"/>
      <c r="P269" s="168"/>
      <c r="Q269" s="168"/>
      <c r="R269" s="168"/>
      <c r="S269" s="168"/>
      <c r="T269" s="168"/>
      <c r="U269" s="168"/>
      <c r="V269" s="168"/>
      <c r="W269" s="363"/>
      <c r="X269" s="363"/>
      <c r="Y269" s="363"/>
      <c r="Z269" s="363"/>
      <c r="AA269" s="364"/>
      <c r="AB269" s="364"/>
      <c r="AC269" s="364"/>
      <c r="AD269" s="364"/>
      <c r="AE269" s="364"/>
      <c r="AG269" s="352"/>
      <c r="AH269" s="352"/>
      <c r="AI269" s="352"/>
      <c r="AJ269" s="352"/>
      <c r="AK269" s="352"/>
      <c r="AL269" s="352"/>
      <c r="AM269" s="352"/>
      <c r="AN269" s="352"/>
      <c r="AO269" s="352"/>
    </row>
    <row r="270" spans="1:42" s="176" customFormat="1" ht="15.5"/>
    <row r="271" spans="1:42" s="162" customFormat="1">
      <c r="A271" s="164"/>
      <c r="C271" s="28"/>
      <c r="D271" s="29"/>
      <c r="F271" s="3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30"/>
      <c r="T271" s="30"/>
      <c r="U271" s="31"/>
      <c r="V271" s="31"/>
      <c r="W271" s="31"/>
      <c r="X271" s="31"/>
      <c r="Y271" s="31"/>
      <c r="AA271" s="165"/>
      <c r="AB271" s="165"/>
      <c r="AC271" s="165"/>
      <c r="AD271" s="165"/>
      <c r="AE271" s="165"/>
      <c r="AF271" s="165"/>
      <c r="AG271" s="165"/>
      <c r="AH271" s="165"/>
      <c r="AI271" s="165"/>
    </row>
    <row r="272" spans="1:42" s="128" customFormat="1">
      <c r="A272" s="131"/>
      <c r="B272" s="132"/>
      <c r="C272" s="132"/>
      <c r="D272" s="140"/>
      <c r="E272" s="133"/>
      <c r="F272" s="130"/>
      <c r="G272" s="134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  <c r="T272" s="136"/>
      <c r="U272" s="129"/>
      <c r="V272" s="129"/>
      <c r="W272" s="129"/>
      <c r="X272" s="129"/>
      <c r="Y272" s="129"/>
      <c r="Z272" s="129"/>
      <c r="AB272" s="137"/>
      <c r="AC272" s="137"/>
      <c r="AD272" s="137"/>
      <c r="AE272" s="137"/>
      <c r="AF272" s="137"/>
      <c r="AG272" s="137"/>
      <c r="AH272" s="137"/>
      <c r="AI272" s="137"/>
      <c r="AJ272" s="137"/>
    </row>
  </sheetData>
  <mergeCells count="229">
    <mergeCell ref="U264:V264"/>
    <mergeCell ref="W264:X264"/>
    <mergeCell ref="U266:V266"/>
    <mergeCell ref="W266:X266"/>
    <mergeCell ref="S263:X263"/>
    <mergeCell ref="S167:T167"/>
    <mergeCell ref="S177:T177"/>
    <mergeCell ref="S178:T178"/>
    <mergeCell ref="S179:T179"/>
    <mergeCell ref="S180:T180"/>
    <mergeCell ref="S169:T169"/>
    <mergeCell ref="S170:T170"/>
    <mergeCell ref="S172:T172"/>
    <mergeCell ref="S173:T173"/>
    <mergeCell ref="S176:T176"/>
    <mergeCell ref="S183:T183"/>
    <mergeCell ref="S174:T174"/>
    <mergeCell ref="S195:T195"/>
    <mergeCell ref="S207:T207"/>
    <mergeCell ref="S168:T168"/>
    <mergeCell ref="S197:X197"/>
    <mergeCell ref="S198:X198"/>
    <mergeCell ref="S199:X199"/>
    <mergeCell ref="S201:X201"/>
    <mergeCell ref="S150:T150"/>
    <mergeCell ref="S151:T151"/>
    <mergeCell ref="S152:T152"/>
    <mergeCell ref="S161:T161"/>
    <mergeCell ref="S162:T162"/>
    <mergeCell ref="S163:T163"/>
    <mergeCell ref="S164:T164"/>
    <mergeCell ref="S165:T165"/>
    <mergeCell ref="S166:T166"/>
    <mergeCell ref="S154:T154"/>
    <mergeCell ref="S155:T155"/>
    <mergeCell ref="S157:T157"/>
    <mergeCell ref="S160:T160"/>
    <mergeCell ref="S159:T159"/>
    <mergeCell ref="S75:T75"/>
    <mergeCell ref="S81:T81"/>
    <mergeCell ref="S85:T85"/>
    <mergeCell ref="S76:T76"/>
    <mergeCell ref="S73:T73"/>
    <mergeCell ref="S74:T74"/>
    <mergeCell ref="S63:T63"/>
    <mergeCell ref="S64:T64"/>
    <mergeCell ref="S82:T82"/>
    <mergeCell ref="S93:T93"/>
    <mergeCell ref="S98:T98"/>
    <mergeCell ref="S99:T99"/>
    <mergeCell ref="S127:T127"/>
    <mergeCell ref="S128:T128"/>
    <mergeCell ref="S129:T129"/>
    <mergeCell ref="S130:T130"/>
    <mergeCell ref="S133:T133"/>
    <mergeCell ref="S110:T110"/>
    <mergeCell ref="S109:T109"/>
    <mergeCell ref="S95:T95"/>
    <mergeCell ref="S96:T96"/>
    <mergeCell ref="S97:T97"/>
    <mergeCell ref="S124:T124"/>
    <mergeCell ref="S125:T125"/>
    <mergeCell ref="S126:T126"/>
    <mergeCell ref="S115:T115"/>
    <mergeCell ref="N5:R5"/>
    <mergeCell ref="S153:T153"/>
    <mergeCell ref="S142:T142"/>
    <mergeCell ref="S143:T143"/>
    <mergeCell ref="S144:T144"/>
    <mergeCell ref="S24:T24"/>
    <mergeCell ref="S25:T25"/>
    <mergeCell ref="S26:T26"/>
    <mergeCell ref="S7:T7"/>
    <mergeCell ref="S84:T84"/>
    <mergeCell ref="S79:T79"/>
    <mergeCell ref="S80:T80"/>
    <mergeCell ref="S65:T65"/>
    <mergeCell ref="S83:T83"/>
    <mergeCell ref="S67:T67"/>
    <mergeCell ref="S43:T43"/>
    <mergeCell ref="S59:T59"/>
    <mergeCell ref="S78:T78"/>
    <mergeCell ref="S57:T57"/>
    <mergeCell ref="S62:T62"/>
    <mergeCell ref="S70:T70"/>
    <mergeCell ref="S51:T51"/>
    <mergeCell ref="S135:T135"/>
    <mergeCell ref="S136:T136"/>
    <mergeCell ref="S10:T10"/>
    <mergeCell ref="S23:T23"/>
    <mergeCell ref="S33:T33"/>
    <mergeCell ref="S34:T34"/>
    <mergeCell ref="S32:T32"/>
    <mergeCell ref="S29:T29"/>
    <mergeCell ref="S11:T11"/>
    <mergeCell ref="S12:T12"/>
    <mergeCell ref="S14:T14"/>
    <mergeCell ref="S15:T15"/>
    <mergeCell ref="S17:T17"/>
    <mergeCell ref="S18:T18"/>
    <mergeCell ref="S30:T30"/>
    <mergeCell ref="S27:T27"/>
    <mergeCell ref="S19:T19"/>
    <mergeCell ref="S20:T20"/>
    <mergeCell ref="S31:T31"/>
    <mergeCell ref="S28:T28"/>
    <mergeCell ref="S16:T16"/>
    <mergeCell ref="S50:T50"/>
    <mergeCell ref="S58:T58"/>
    <mergeCell ref="S36:T36"/>
    <mergeCell ref="S52:T52"/>
    <mergeCell ref="S40:T40"/>
    <mergeCell ref="S22:T22"/>
    <mergeCell ref="S42:T42"/>
    <mergeCell ref="S48:T48"/>
    <mergeCell ref="S49:T49"/>
    <mergeCell ref="S37:T37"/>
    <mergeCell ref="S35:T35"/>
    <mergeCell ref="S38:T38"/>
    <mergeCell ref="S39:T39"/>
    <mergeCell ref="S44:T44"/>
    <mergeCell ref="S45:T45"/>
    <mergeCell ref="S56:T56"/>
    <mergeCell ref="G4:M4"/>
    <mergeCell ref="N6:R6"/>
    <mergeCell ref="S116:T116"/>
    <mergeCell ref="S117:T117"/>
    <mergeCell ref="S118:T118"/>
    <mergeCell ref="S111:T111"/>
    <mergeCell ref="S103:T103"/>
    <mergeCell ref="S91:T91"/>
    <mergeCell ref="S92:T92"/>
    <mergeCell ref="S94:T94"/>
    <mergeCell ref="S104:T104"/>
    <mergeCell ref="S100:T100"/>
    <mergeCell ref="S86:T86"/>
    <mergeCell ref="S102:T102"/>
    <mergeCell ref="S46:T46"/>
    <mergeCell ref="S47:T47"/>
    <mergeCell ref="S114:T114"/>
    <mergeCell ref="S89:T89"/>
    <mergeCell ref="S90:T90"/>
    <mergeCell ref="S69:T69"/>
    <mergeCell ref="S68:T68"/>
    <mergeCell ref="S88:T88"/>
    <mergeCell ref="S61:T61"/>
    <mergeCell ref="S66:T66"/>
    <mergeCell ref="AA4:AI4"/>
    <mergeCell ref="S131:T131"/>
    <mergeCell ref="S108:T108"/>
    <mergeCell ref="S107:T107"/>
    <mergeCell ref="S105:T105"/>
    <mergeCell ref="S106:T106"/>
    <mergeCell ref="S5:T5"/>
    <mergeCell ref="S13:T13"/>
    <mergeCell ref="S21:T21"/>
    <mergeCell ref="S101:T101"/>
    <mergeCell ref="S112:T112"/>
    <mergeCell ref="S120:T120"/>
    <mergeCell ref="S121:T121"/>
    <mergeCell ref="S72:T72"/>
    <mergeCell ref="S41:T41"/>
    <mergeCell ref="S77:T77"/>
    <mergeCell ref="S71:T71"/>
    <mergeCell ref="S6:T6"/>
    <mergeCell ref="S54:T54"/>
    <mergeCell ref="S55:T55"/>
    <mergeCell ref="S119:T119"/>
    <mergeCell ref="S53:T53"/>
    <mergeCell ref="S87:T87"/>
    <mergeCell ref="S60:T60"/>
    <mergeCell ref="S266:T266"/>
    <mergeCell ref="S113:T113"/>
    <mergeCell ref="S194:T194"/>
    <mergeCell ref="S175:T175"/>
    <mergeCell ref="S171:T171"/>
    <mergeCell ref="S264:T264"/>
    <mergeCell ref="S148:T148"/>
    <mergeCell ref="S149:T149"/>
    <mergeCell ref="S137:T137"/>
    <mergeCell ref="S138:T138"/>
    <mergeCell ref="S139:T139"/>
    <mergeCell ref="S140:T140"/>
    <mergeCell ref="S141:T141"/>
    <mergeCell ref="S156:T156"/>
    <mergeCell ref="S158:T158"/>
    <mergeCell ref="S202:X202"/>
    <mergeCell ref="S146:T146"/>
    <mergeCell ref="S147:T147"/>
    <mergeCell ref="S134:T134"/>
    <mergeCell ref="S123:T123"/>
    <mergeCell ref="S132:T132"/>
    <mergeCell ref="S145:T145"/>
    <mergeCell ref="N219:R219"/>
    <mergeCell ref="N220:R220"/>
    <mergeCell ref="N221:R221"/>
    <mergeCell ref="S232:X232"/>
    <mergeCell ref="S233:S234"/>
    <mergeCell ref="T233:T234"/>
    <mergeCell ref="U233:U234"/>
    <mergeCell ref="V233:V234"/>
    <mergeCell ref="W233:W234"/>
    <mergeCell ref="X233:X234"/>
    <mergeCell ref="S252:X252"/>
    <mergeCell ref="S253:X254"/>
    <mergeCell ref="N222:R222"/>
    <mergeCell ref="N223:R223"/>
    <mergeCell ref="N224:R224"/>
    <mergeCell ref="N197:Q197"/>
    <mergeCell ref="N198:Q198"/>
    <mergeCell ref="N199:Q199"/>
    <mergeCell ref="N201:Q201"/>
    <mergeCell ref="N202:Q202"/>
    <mergeCell ref="S223:X223"/>
    <mergeCell ref="S224:X224"/>
    <mergeCell ref="S220:X220"/>
    <mergeCell ref="S221:X221"/>
    <mergeCell ref="S222:X222"/>
    <mergeCell ref="S200:X200"/>
    <mergeCell ref="S216:X216"/>
    <mergeCell ref="S217:X217"/>
    <mergeCell ref="S219:X219"/>
    <mergeCell ref="S203:X203"/>
    <mergeCell ref="S206:X206"/>
    <mergeCell ref="S205:X205"/>
    <mergeCell ref="S204:X204"/>
    <mergeCell ref="N203:Q203"/>
    <mergeCell ref="N205:Q205"/>
    <mergeCell ref="N206:Q206"/>
  </mergeCells>
  <phoneticPr fontId="64" type="noConversion"/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0BC2-4994-4648-8B75-A7291CC1DE44}">
  <sheetPr>
    <pageSetUpPr fitToPage="1"/>
  </sheetPr>
  <dimension ref="A1:AS254"/>
  <sheetViews>
    <sheetView showGridLines="0" zoomScale="50" zoomScaleNormal="50" workbookViewId="0">
      <pane ySplit="7" topLeftCell="A225" activePane="bottomLeft" state="frozen"/>
      <selection activeCell="C1" sqref="C1"/>
      <selection pane="bottomLeft" activeCell="A213" sqref="A213:XFD220"/>
    </sheetView>
  </sheetViews>
  <sheetFormatPr defaultColWidth="9.1796875" defaultRowHeight="17.5" outlineLevelRow="1" outlineLevelCol="1"/>
  <cols>
    <col min="1" max="1" width="9.7265625" style="164" customWidth="1"/>
    <col min="2" max="2" width="20.81640625" style="164" customWidth="1"/>
    <col min="3" max="3" width="50.7265625" style="28" bestFit="1" customWidth="1"/>
    <col min="4" max="4" width="24.7265625" style="29" customWidth="1" outlineLevel="1"/>
    <col min="5" max="5" width="36.1796875" style="162" customWidth="1"/>
    <col min="6" max="6" width="39.81640625" style="33" customWidth="1"/>
    <col min="7" max="12" width="4.26953125" style="163" customWidth="1" outlineLevel="1"/>
    <col min="13" max="13" width="5.26953125" style="163" customWidth="1" outlineLevel="1"/>
    <col min="14" max="17" width="13.81640625" style="163" customWidth="1" outlineLevel="1"/>
    <col min="18" max="18" width="12.81640625" style="163" customWidth="1" outlineLevel="1"/>
    <col min="19" max="19" width="16" style="30" customWidth="1"/>
    <col min="20" max="20" width="35" style="30" customWidth="1"/>
    <col min="21" max="22" width="12.26953125" style="31" customWidth="1"/>
    <col min="23" max="23" width="12" style="31" customWidth="1"/>
    <col min="24" max="25" width="10.1796875" style="31" customWidth="1"/>
    <col min="26" max="26" width="11" style="162" customWidth="1"/>
    <col min="27" max="35" width="3.54296875" style="165" customWidth="1"/>
    <col min="36" max="36" width="5.453125" style="162" customWidth="1"/>
    <col min="37" max="16384" width="9.1796875" style="162"/>
  </cols>
  <sheetData>
    <row r="1" spans="1:36" s="70" customFormat="1" ht="32.5">
      <c r="A1" s="54" t="s">
        <v>433</v>
      </c>
      <c r="B1" s="79"/>
      <c r="C1" s="74"/>
      <c r="D1" s="71"/>
      <c r="F1" s="17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6"/>
      <c r="T1" s="76"/>
      <c r="U1" s="72"/>
      <c r="V1" s="72"/>
      <c r="W1" s="72"/>
      <c r="X1" s="72"/>
      <c r="Y1" s="72"/>
      <c r="AA1" s="73"/>
      <c r="AB1" s="73"/>
      <c r="AC1" s="73"/>
      <c r="AD1" s="73"/>
      <c r="AE1" s="73"/>
      <c r="AF1" s="73"/>
      <c r="AG1" s="73"/>
      <c r="AH1" s="73"/>
      <c r="AI1" s="73"/>
    </row>
    <row r="2" spans="1:36" s="70" customFormat="1" ht="30">
      <c r="A2" s="6" t="s">
        <v>428</v>
      </c>
      <c r="B2" s="79"/>
      <c r="C2" s="74"/>
      <c r="D2" s="84"/>
      <c r="F2" s="17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6"/>
      <c r="T2" s="76"/>
      <c r="U2" s="72"/>
      <c r="V2" s="72"/>
      <c r="W2" s="72"/>
      <c r="X2" s="72"/>
      <c r="Y2" s="72"/>
      <c r="AA2" s="73"/>
      <c r="AB2" s="73"/>
      <c r="AC2" s="73"/>
      <c r="AD2" s="73"/>
      <c r="AE2" s="73"/>
      <c r="AF2" s="73"/>
      <c r="AG2" s="73"/>
      <c r="AH2" s="73"/>
      <c r="AI2" s="73"/>
    </row>
    <row r="3" spans="1:36" s="70" customFormat="1" ht="18.75" customHeight="1">
      <c r="A3" s="79"/>
      <c r="B3" s="79"/>
      <c r="C3" s="69"/>
      <c r="D3" s="84"/>
      <c r="F3" s="18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/>
      <c r="T3" s="76"/>
      <c r="U3" s="72"/>
      <c r="V3" s="72"/>
      <c r="W3" s="72"/>
      <c r="X3" s="72"/>
      <c r="Y3" s="72"/>
      <c r="AA3" s="73"/>
      <c r="AB3" s="73"/>
      <c r="AC3" s="73"/>
      <c r="AD3" s="73"/>
      <c r="AE3" s="73"/>
      <c r="AF3" s="73"/>
      <c r="AG3" s="73"/>
      <c r="AH3" s="73"/>
      <c r="AI3" s="73"/>
    </row>
    <row r="4" spans="1:36" s="12" customFormat="1" ht="35.25" customHeight="1">
      <c r="F4" s="1"/>
      <c r="G4" s="508" t="s">
        <v>1</v>
      </c>
      <c r="H4" s="509"/>
      <c r="I4" s="509"/>
      <c r="J4" s="509"/>
      <c r="K4" s="509"/>
      <c r="L4" s="509"/>
      <c r="M4" s="510"/>
      <c r="N4" s="86"/>
      <c r="O4" s="86"/>
      <c r="P4" s="86"/>
      <c r="Q4" s="86"/>
      <c r="R4" s="86"/>
      <c r="S4" s="9"/>
      <c r="T4" s="21"/>
      <c r="U4" s="19"/>
      <c r="V4" s="19"/>
      <c r="W4" s="19"/>
      <c r="X4" s="19"/>
      <c r="Y4" s="19"/>
      <c r="Z4" s="26"/>
      <c r="AA4" s="501" t="s">
        <v>70</v>
      </c>
      <c r="AB4" s="502"/>
      <c r="AC4" s="502"/>
      <c r="AD4" s="502"/>
      <c r="AE4" s="502"/>
      <c r="AF4" s="502"/>
      <c r="AG4" s="502"/>
      <c r="AH4" s="502"/>
      <c r="AI4" s="503"/>
    </row>
    <row r="5" spans="1:36" s="13" customFormat="1" ht="109">
      <c r="A5" s="22" t="s">
        <v>62</v>
      </c>
      <c r="B5" s="22" t="s">
        <v>61</v>
      </c>
      <c r="C5" s="22" t="s">
        <v>71</v>
      </c>
      <c r="D5" s="22"/>
      <c r="E5" s="22" t="s">
        <v>38</v>
      </c>
      <c r="F5" s="23" t="s">
        <v>0</v>
      </c>
      <c r="G5" s="57" t="s">
        <v>63</v>
      </c>
      <c r="H5" s="57" t="s">
        <v>64</v>
      </c>
      <c r="I5" s="57" t="s">
        <v>65</v>
      </c>
      <c r="J5" s="57" t="s">
        <v>66</v>
      </c>
      <c r="K5" s="57" t="s">
        <v>67</v>
      </c>
      <c r="L5" s="57" t="s">
        <v>68</v>
      </c>
      <c r="M5" s="57" t="s">
        <v>69</v>
      </c>
      <c r="N5" s="513" t="s">
        <v>259</v>
      </c>
      <c r="O5" s="513"/>
      <c r="P5" s="513"/>
      <c r="Q5" s="513"/>
      <c r="R5" s="513"/>
      <c r="S5" s="504" t="s">
        <v>72</v>
      </c>
      <c r="T5" s="505"/>
      <c r="U5" s="64"/>
      <c r="V5" s="64"/>
      <c r="W5" s="64"/>
      <c r="X5" s="65"/>
      <c r="Y5" s="64"/>
      <c r="Z5" s="109"/>
      <c r="AA5" s="24" t="s">
        <v>43</v>
      </c>
      <c r="AB5" s="25" t="s">
        <v>44</v>
      </c>
      <c r="AC5" s="24" t="s">
        <v>45</v>
      </c>
      <c r="AD5" s="25" t="s">
        <v>46</v>
      </c>
      <c r="AE5" s="24" t="s">
        <v>47</v>
      </c>
      <c r="AF5" s="25" t="s">
        <v>48</v>
      </c>
      <c r="AG5" s="24" t="s">
        <v>49</v>
      </c>
      <c r="AH5" s="25" t="s">
        <v>50</v>
      </c>
      <c r="AI5" s="24" t="s">
        <v>51</v>
      </c>
      <c r="AJ5" s="11"/>
    </row>
    <row r="6" spans="1:36" s="43" customFormat="1" ht="20">
      <c r="A6" s="34" t="s">
        <v>73</v>
      </c>
      <c r="B6" s="35"/>
      <c r="C6" s="36"/>
      <c r="D6" s="59" t="s">
        <v>35</v>
      </c>
      <c r="E6" s="38"/>
      <c r="F6" s="39"/>
      <c r="G6" s="40"/>
      <c r="H6" s="40"/>
      <c r="I6" s="40"/>
      <c r="J6" s="40"/>
      <c r="K6" s="40"/>
      <c r="L6" s="40"/>
      <c r="M6" s="40"/>
      <c r="N6" s="511" t="s">
        <v>434</v>
      </c>
      <c r="O6" s="512"/>
      <c r="P6" s="512"/>
      <c r="Q6" s="512"/>
      <c r="R6" s="512"/>
      <c r="S6" s="506" t="s">
        <v>328</v>
      </c>
      <c r="T6" s="507"/>
      <c r="U6" s="67"/>
      <c r="V6" s="67"/>
      <c r="W6" s="41"/>
      <c r="X6" s="41"/>
      <c r="Y6" s="41"/>
      <c r="Z6" s="42"/>
      <c r="AA6" s="55"/>
      <c r="AB6" s="55"/>
      <c r="AC6" s="55"/>
      <c r="AD6" s="55"/>
      <c r="AE6" s="55"/>
      <c r="AF6" s="55"/>
      <c r="AG6" s="55"/>
      <c r="AH6" s="55"/>
      <c r="AI6" s="55"/>
    </row>
    <row r="7" spans="1:36" s="43" customFormat="1" ht="20">
      <c r="A7" s="34"/>
      <c r="B7" s="35"/>
      <c r="C7" s="36"/>
      <c r="D7" s="37"/>
      <c r="E7" s="38"/>
      <c r="F7" s="39"/>
      <c r="G7" s="40"/>
      <c r="H7" s="40"/>
      <c r="I7" s="40"/>
      <c r="J7" s="40"/>
      <c r="K7" s="40"/>
      <c r="L7" s="40"/>
      <c r="M7" s="40"/>
      <c r="N7" s="87" t="s">
        <v>254</v>
      </c>
      <c r="O7" s="87" t="s">
        <v>255</v>
      </c>
      <c r="P7" s="87" t="s">
        <v>256</v>
      </c>
      <c r="Q7" s="87" t="s">
        <v>257</v>
      </c>
      <c r="R7" s="87" t="s">
        <v>258</v>
      </c>
      <c r="S7" s="514" t="s">
        <v>434</v>
      </c>
      <c r="T7" s="515"/>
      <c r="U7" s="68"/>
      <c r="V7" s="68"/>
      <c r="W7" s="41"/>
      <c r="X7" s="41"/>
      <c r="Y7" s="41"/>
      <c r="Z7" s="42"/>
      <c r="AA7" s="55"/>
      <c r="AB7" s="55"/>
      <c r="AC7" s="55"/>
      <c r="AD7" s="55"/>
      <c r="AE7" s="55"/>
      <c r="AF7" s="55"/>
      <c r="AG7" s="55"/>
      <c r="AH7" s="55"/>
      <c r="AI7" s="55"/>
    </row>
    <row r="8" spans="1:36" s="43" customFormat="1" ht="50.25" customHeight="1">
      <c r="A8" s="47" t="s">
        <v>260</v>
      </c>
      <c r="B8" s="61"/>
      <c r="C8" s="90"/>
      <c r="D8" s="91"/>
      <c r="E8" s="60"/>
      <c r="F8" s="92"/>
      <c r="G8" s="93"/>
      <c r="H8" s="93"/>
      <c r="I8" s="93"/>
      <c r="J8" s="93"/>
      <c r="K8" s="93"/>
      <c r="L8" s="93"/>
      <c r="M8" s="93"/>
      <c r="N8" s="139">
        <v>58496280</v>
      </c>
      <c r="O8" s="139">
        <v>24226623</v>
      </c>
      <c r="P8" s="139">
        <v>38613751</v>
      </c>
      <c r="Q8" s="139">
        <v>24462233</v>
      </c>
      <c r="R8" s="139">
        <v>12467757</v>
      </c>
      <c r="S8" s="288"/>
      <c r="T8" s="288"/>
      <c r="U8" s="95"/>
      <c r="V8" s="95"/>
      <c r="W8" s="96"/>
      <c r="X8" s="96"/>
      <c r="Y8" s="96"/>
      <c r="Z8" s="63"/>
      <c r="AA8" s="97"/>
      <c r="AB8" s="97"/>
      <c r="AC8" s="97"/>
      <c r="AD8" s="97"/>
      <c r="AE8" s="97"/>
      <c r="AF8" s="97"/>
      <c r="AG8" s="97"/>
      <c r="AH8" s="97"/>
      <c r="AI8" s="97"/>
    </row>
    <row r="9" spans="1:36" s="43" customFormat="1" ht="20">
      <c r="A9" s="89"/>
      <c r="B9" s="61"/>
      <c r="C9" s="90"/>
      <c r="D9" s="91"/>
      <c r="E9" s="60"/>
      <c r="F9" s="92"/>
      <c r="G9" s="93"/>
      <c r="H9" s="93"/>
      <c r="I9" s="93"/>
      <c r="J9" s="93"/>
      <c r="K9" s="93"/>
      <c r="L9" s="93"/>
      <c r="M9" s="93"/>
      <c r="N9" s="161"/>
      <c r="O9" s="161"/>
      <c r="P9" s="161"/>
      <c r="Q9" s="161"/>
      <c r="R9" s="161"/>
      <c r="S9" s="288"/>
      <c r="T9" s="288"/>
      <c r="U9" s="95"/>
      <c r="V9" s="95"/>
      <c r="W9" s="96"/>
      <c r="X9" s="96"/>
      <c r="Y9" s="96"/>
      <c r="Z9" s="63"/>
      <c r="AA9" s="97"/>
      <c r="AB9" s="97"/>
      <c r="AC9" s="97"/>
      <c r="AD9" s="97"/>
      <c r="AE9" s="97"/>
      <c r="AF9" s="97"/>
      <c r="AG9" s="97"/>
      <c r="AH9" s="97"/>
      <c r="AI9" s="97"/>
    </row>
    <row r="10" spans="1:36" s="249" customFormat="1" outlineLevel="1">
      <c r="A10" s="240" t="s">
        <v>73</v>
      </c>
      <c r="B10" s="241" t="s">
        <v>3</v>
      </c>
      <c r="C10" s="242" t="s">
        <v>382</v>
      </c>
      <c r="D10" s="259"/>
      <c r="E10" s="243" t="s">
        <v>218</v>
      </c>
      <c r="F10" s="244" t="s">
        <v>158</v>
      </c>
      <c r="G10" s="245" t="s">
        <v>2</v>
      </c>
      <c r="H10" s="245" t="s">
        <v>2</v>
      </c>
      <c r="I10" s="245" t="s">
        <v>2</v>
      </c>
      <c r="J10" s="245" t="s">
        <v>2</v>
      </c>
      <c r="K10" s="245" t="s">
        <v>2</v>
      </c>
      <c r="L10" s="245" t="s">
        <v>2</v>
      </c>
      <c r="M10" s="245" t="s">
        <v>2</v>
      </c>
      <c r="N10" s="139">
        <v>1050000</v>
      </c>
      <c r="O10" s="139">
        <v>664340.12049210689</v>
      </c>
      <c r="P10" s="139">
        <v>320380.4859978293</v>
      </c>
      <c r="Q10" s="139">
        <v>130818.09851237091</v>
      </c>
      <c r="R10" s="139">
        <v>33671.824734026995</v>
      </c>
      <c r="S10" s="490">
        <v>6490.0000000000009</v>
      </c>
      <c r="T10" s="490"/>
      <c r="U10" s="253"/>
      <c r="V10" s="253"/>
      <c r="W10" s="253"/>
      <c r="X10" s="253"/>
      <c r="Y10" s="253"/>
      <c r="Z10" s="2"/>
      <c r="AA10" s="248" t="s">
        <v>6</v>
      </c>
      <c r="AB10" s="11" t="s">
        <v>6</v>
      </c>
      <c r="AC10" s="248" t="s">
        <v>6</v>
      </c>
      <c r="AD10" s="11" t="s">
        <v>52</v>
      </c>
      <c r="AE10" s="248" t="s">
        <v>6</v>
      </c>
      <c r="AF10" s="11" t="s">
        <v>6</v>
      </c>
      <c r="AG10" s="248" t="s">
        <v>6</v>
      </c>
      <c r="AH10" s="11" t="s">
        <v>6</v>
      </c>
      <c r="AI10" s="248" t="s">
        <v>6</v>
      </c>
    </row>
    <row r="11" spans="1:36" s="249" customFormat="1" outlineLevel="1">
      <c r="A11" s="240" t="s">
        <v>73</v>
      </c>
      <c r="B11" s="241" t="s">
        <v>3</v>
      </c>
      <c r="C11" s="242" t="s">
        <v>383</v>
      </c>
      <c r="D11" s="259"/>
      <c r="E11" s="243" t="s">
        <v>443</v>
      </c>
      <c r="F11" s="244" t="s">
        <v>442</v>
      </c>
      <c r="G11" s="245" t="s">
        <v>2</v>
      </c>
      <c r="H11" s="245" t="s">
        <v>2</v>
      </c>
      <c r="I11" s="245" t="s">
        <v>2</v>
      </c>
      <c r="J11" s="245" t="s">
        <v>2</v>
      </c>
      <c r="K11" s="245" t="s">
        <v>2</v>
      </c>
      <c r="L11" s="245" t="s">
        <v>2</v>
      </c>
      <c r="M11" s="245" t="s">
        <v>2</v>
      </c>
      <c r="N11" s="139">
        <v>1150000</v>
      </c>
      <c r="O11" s="139">
        <v>745773.43469290191</v>
      </c>
      <c r="P11" s="139">
        <v>300721.53076678806</v>
      </c>
      <c r="Q11" s="139">
        <v>123103.24272913272</v>
      </c>
      <c r="R11" s="139">
        <v>29617.705356240607</v>
      </c>
      <c r="S11" s="490">
        <v>6380.0000000000009</v>
      </c>
      <c r="T11" s="490"/>
      <c r="U11" s="253"/>
      <c r="V11" s="253"/>
      <c r="W11" s="253"/>
      <c r="X11" s="253"/>
      <c r="Y11" s="253"/>
      <c r="Z11" s="2"/>
      <c r="AA11" s="248" t="s">
        <v>6</v>
      </c>
      <c r="AB11" s="11" t="s">
        <v>52</v>
      </c>
      <c r="AC11" s="248" t="s">
        <v>6</v>
      </c>
      <c r="AD11" s="11" t="s">
        <v>52</v>
      </c>
      <c r="AE11" s="248" t="s">
        <v>52</v>
      </c>
      <c r="AF11" s="11" t="s">
        <v>6</v>
      </c>
      <c r="AG11" s="248" t="s">
        <v>52</v>
      </c>
      <c r="AH11" s="11" t="s">
        <v>6</v>
      </c>
      <c r="AI11" s="248" t="s">
        <v>52</v>
      </c>
    </row>
    <row r="12" spans="1:36" s="249" customFormat="1" outlineLevel="1">
      <c r="A12" s="240" t="s">
        <v>73</v>
      </c>
      <c r="B12" s="241" t="s">
        <v>3</v>
      </c>
      <c r="C12" s="242" t="s">
        <v>234</v>
      </c>
      <c r="D12" s="259"/>
      <c r="E12" s="243" t="s">
        <v>339</v>
      </c>
      <c r="F12" s="244" t="s">
        <v>292</v>
      </c>
      <c r="G12" s="245" t="s">
        <v>2</v>
      </c>
      <c r="H12" s="245"/>
      <c r="I12" s="245"/>
      <c r="J12" s="245"/>
      <c r="K12" s="245"/>
      <c r="L12" s="245"/>
      <c r="M12" s="258"/>
      <c r="N12" s="139">
        <v>1800000</v>
      </c>
      <c r="O12" s="139">
        <v>1080026.764410608</v>
      </c>
      <c r="P12" s="139">
        <v>589222.35052927106</v>
      </c>
      <c r="Q12" s="139">
        <v>243368.40055903603</v>
      </c>
      <c r="R12" s="139">
        <v>56843.56458732584</v>
      </c>
      <c r="S12" s="490">
        <v>11990.000000000002</v>
      </c>
      <c r="T12" s="490"/>
      <c r="U12" s="253"/>
      <c r="V12" s="253"/>
      <c r="W12" s="253"/>
      <c r="X12" s="253"/>
      <c r="Y12" s="253"/>
      <c r="Z12" s="2"/>
      <c r="AA12" s="248"/>
      <c r="AB12" s="11"/>
      <c r="AC12" s="248"/>
      <c r="AD12" s="11" t="s">
        <v>52</v>
      </c>
      <c r="AE12" s="248"/>
      <c r="AF12" s="11" t="s">
        <v>52</v>
      </c>
      <c r="AG12" s="248"/>
      <c r="AH12" s="11"/>
      <c r="AI12" s="248"/>
    </row>
    <row r="13" spans="1:36" s="249" customFormat="1" outlineLevel="1">
      <c r="A13" s="240" t="s">
        <v>73</v>
      </c>
      <c r="B13" s="241" t="s">
        <v>3</v>
      </c>
      <c r="C13" s="242" t="s">
        <v>340</v>
      </c>
      <c r="D13" s="259"/>
      <c r="E13" s="243" t="s">
        <v>444</v>
      </c>
      <c r="F13" s="244" t="s">
        <v>292</v>
      </c>
      <c r="H13" s="245"/>
      <c r="I13" s="245"/>
      <c r="J13" s="245"/>
      <c r="K13" s="245"/>
      <c r="L13" s="245"/>
      <c r="M13" s="245" t="s">
        <v>2</v>
      </c>
      <c r="N13" s="139">
        <v>1400000</v>
      </c>
      <c r="O13" s="139">
        <v>880905.22348142124</v>
      </c>
      <c r="P13" s="139">
        <v>414011.26780277852</v>
      </c>
      <c r="Q13" s="139">
        <v>191634.63124690688</v>
      </c>
      <c r="R13" s="139">
        <v>51222.011707716993</v>
      </c>
      <c r="S13" s="490">
        <v>9020</v>
      </c>
      <c r="T13" s="490"/>
      <c r="U13" s="253"/>
      <c r="V13" s="253"/>
      <c r="W13" s="253"/>
      <c r="X13" s="253"/>
      <c r="Y13" s="253"/>
      <c r="Z13" s="2"/>
      <c r="AA13" s="248"/>
      <c r="AB13" s="11"/>
      <c r="AC13" s="248"/>
      <c r="AD13" s="11" t="s">
        <v>52</v>
      </c>
      <c r="AE13" s="248"/>
      <c r="AF13" s="11"/>
      <c r="AG13" s="248"/>
      <c r="AH13" s="11"/>
      <c r="AI13" s="248"/>
    </row>
    <row r="14" spans="1:36" s="249" customFormat="1" outlineLevel="1">
      <c r="A14" s="240" t="s">
        <v>73</v>
      </c>
      <c r="B14" s="241" t="s">
        <v>3</v>
      </c>
      <c r="C14" s="242" t="s">
        <v>227</v>
      </c>
      <c r="D14" s="250"/>
      <c r="E14" s="243" t="s">
        <v>294</v>
      </c>
      <c r="F14" s="251" t="s">
        <v>332</v>
      </c>
      <c r="G14" s="245"/>
      <c r="H14" s="245" t="s">
        <v>2</v>
      </c>
      <c r="I14" s="245" t="s">
        <v>2</v>
      </c>
      <c r="J14" s="245" t="s">
        <v>2</v>
      </c>
      <c r="K14" s="245" t="s">
        <v>2</v>
      </c>
      <c r="L14" s="245" t="s">
        <v>2</v>
      </c>
      <c r="M14" s="252"/>
      <c r="N14" s="139">
        <v>1550000</v>
      </c>
      <c r="O14" s="139">
        <v>893940.46514957654</v>
      </c>
      <c r="P14" s="139">
        <v>550250</v>
      </c>
      <c r="Q14" s="139">
        <v>232500</v>
      </c>
      <c r="R14" s="139">
        <v>85250</v>
      </c>
      <c r="S14" s="490">
        <v>9680</v>
      </c>
      <c r="T14" s="490"/>
      <c r="U14" s="253"/>
      <c r="V14" s="253"/>
      <c r="W14" s="253"/>
      <c r="X14" s="253"/>
      <c r="Y14" s="253"/>
      <c r="Z14" s="254"/>
      <c r="AA14" s="248"/>
      <c r="AB14" s="11" t="s">
        <v>52</v>
      </c>
      <c r="AC14" s="248"/>
      <c r="AD14" s="11"/>
      <c r="AE14" s="248"/>
      <c r="AF14" s="11"/>
      <c r="AG14" s="248"/>
      <c r="AH14" s="11"/>
      <c r="AI14" s="248" t="s">
        <v>52</v>
      </c>
    </row>
    <row r="15" spans="1:36" s="249" customFormat="1" outlineLevel="1">
      <c r="A15" s="240" t="s">
        <v>73</v>
      </c>
      <c r="B15" s="241" t="s">
        <v>3</v>
      </c>
      <c r="C15" s="242" t="s">
        <v>7</v>
      </c>
      <c r="D15" s="243"/>
      <c r="E15" s="243" t="s">
        <v>415</v>
      </c>
      <c r="F15" s="251">
        <v>0.53819444444444442</v>
      </c>
      <c r="G15" s="245" t="s">
        <v>2</v>
      </c>
      <c r="H15" s="245"/>
      <c r="I15" s="245"/>
      <c r="J15" s="245"/>
      <c r="K15" s="245"/>
      <c r="L15" s="245"/>
      <c r="M15" s="245"/>
      <c r="N15" s="139">
        <v>3200000</v>
      </c>
      <c r="O15" s="139">
        <v>1734498.9912575656</v>
      </c>
      <c r="P15" s="139">
        <v>1169603.2279757902</v>
      </c>
      <c r="Q15" s="139">
        <v>512172.15870880982</v>
      </c>
      <c r="R15" s="139">
        <v>172158.70880968394</v>
      </c>
      <c r="S15" s="490">
        <v>19030</v>
      </c>
      <c r="T15" s="490"/>
      <c r="U15" s="246"/>
      <c r="V15" s="246"/>
      <c r="W15" s="246"/>
      <c r="X15" s="246"/>
      <c r="Y15" s="246"/>
      <c r="Z15" s="247"/>
      <c r="AA15" s="248" t="s">
        <v>6</v>
      </c>
      <c r="AB15" s="11" t="s">
        <v>6</v>
      </c>
      <c r="AC15" s="248" t="s">
        <v>6</v>
      </c>
      <c r="AD15" s="11" t="s">
        <v>6</v>
      </c>
      <c r="AE15" s="248" t="s">
        <v>6</v>
      </c>
      <c r="AF15" s="11" t="s">
        <v>52</v>
      </c>
      <c r="AG15" s="248" t="s">
        <v>52</v>
      </c>
      <c r="AH15" s="11"/>
      <c r="AI15" s="248" t="s">
        <v>52</v>
      </c>
    </row>
    <row r="16" spans="1:36" s="249" customFormat="1" outlineLevel="1">
      <c r="A16" s="240" t="s">
        <v>73</v>
      </c>
      <c r="B16" s="241" t="s">
        <v>3</v>
      </c>
      <c r="C16" s="242" t="s">
        <v>232</v>
      </c>
      <c r="D16" s="243"/>
      <c r="E16" s="243" t="s">
        <v>233</v>
      </c>
      <c r="F16" s="251">
        <v>0.53819444444444442</v>
      </c>
      <c r="H16" s="245"/>
      <c r="I16" s="245"/>
      <c r="J16" s="245"/>
      <c r="K16" s="245"/>
      <c r="L16" s="245"/>
      <c r="M16" s="245" t="s">
        <v>2</v>
      </c>
      <c r="N16" s="139">
        <v>2100000</v>
      </c>
      <c r="O16" s="139">
        <v>1168238.6910490855</v>
      </c>
      <c r="P16" s="139">
        <v>760972.08854667947</v>
      </c>
      <c r="Q16" s="139">
        <v>366843.11838306062</v>
      </c>
      <c r="R16" s="139">
        <v>113185.75553416746</v>
      </c>
      <c r="S16" s="490">
        <v>12980.000000000002</v>
      </c>
      <c r="T16" s="490"/>
      <c r="U16" s="246"/>
      <c r="V16" s="246"/>
      <c r="W16" s="246"/>
      <c r="X16" s="246"/>
      <c r="Y16" s="246"/>
      <c r="Z16" s="247"/>
      <c r="AA16" s="248" t="s">
        <v>6</v>
      </c>
      <c r="AB16" s="11" t="s">
        <v>6</v>
      </c>
      <c r="AC16" s="248" t="s">
        <v>6</v>
      </c>
      <c r="AD16" s="11" t="s">
        <v>6</v>
      </c>
      <c r="AE16" s="248" t="s">
        <v>6</v>
      </c>
      <c r="AF16" s="11" t="s">
        <v>52</v>
      </c>
      <c r="AG16" s="248" t="s">
        <v>52</v>
      </c>
      <c r="AH16" s="11"/>
      <c r="AI16" s="248" t="s">
        <v>52</v>
      </c>
    </row>
    <row r="17" spans="1:35" s="249" customFormat="1" outlineLevel="1">
      <c r="A17" s="240" t="s">
        <v>73</v>
      </c>
      <c r="B17" s="241" t="s">
        <v>3</v>
      </c>
      <c r="C17" s="242" t="s">
        <v>8</v>
      </c>
      <c r="D17" s="243"/>
      <c r="E17" s="243" t="s">
        <v>415</v>
      </c>
      <c r="F17" s="251">
        <v>0.51388888888888895</v>
      </c>
      <c r="G17" s="245" t="s">
        <v>2</v>
      </c>
      <c r="H17" s="245"/>
      <c r="I17" s="245"/>
      <c r="J17" s="245"/>
      <c r="K17" s="245"/>
      <c r="L17" s="245"/>
      <c r="M17" s="245"/>
      <c r="N17" s="139">
        <v>2200000</v>
      </c>
      <c r="O17" s="139">
        <v>1253655.6349704459</v>
      </c>
      <c r="P17" s="139">
        <v>714717.15080606635</v>
      </c>
      <c r="Q17" s="139">
        <v>322271.87994716776</v>
      </c>
      <c r="R17" s="139">
        <v>97712.28911599674</v>
      </c>
      <c r="S17" s="490">
        <v>12430.000000000002</v>
      </c>
      <c r="T17" s="490"/>
      <c r="U17" s="246"/>
      <c r="V17" s="246"/>
      <c r="W17" s="246"/>
      <c r="X17" s="246"/>
      <c r="Y17" s="246"/>
      <c r="Z17" s="247"/>
      <c r="AA17" s="248" t="s">
        <v>6</v>
      </c>
      <c r="AB17" s="11" t="s">
        <v>6</v>
      </c>
      <c r="AC17" s="248" t="s">
        <v>6</v>
      </c>
      <c r="AD17" s="11" t="s">
        <v>6</v>
      </c>
      <c r="AE17" s="248" t="s">
        <v>6</v>
      </c>
      <c r="AF17" s="11" t="s">
        <v>52</v>
      </c>
      <c r="AG17" s="248" t="s">
        <v>52</v>
      </c>
      <c r="AH17" s="11"/>
      <c r="AI17" s="248" t="s">
        <v>52</v>
      </c>
    </row>
    <row r="18" spans="1:35" s="249" customFormat="1" outlineLevel="1">
      <c r="A18" s="240" t="s">
        <v>73</v>
      </c>
      <c r="B18" s="241" t="s">
        <v>3</v>
      </c>
      <c r="C18" s="242" t="s">
        <v>9</v>
      </c>
      <c r="D18" s="250"/>
      <c r="E18" s="243" t="s">
        <v>231</v>
      </c>
      <c r="F18" s="251">
        <v>0.57986111111111105</v>
      </c>
      <c r="G18" s="245" t="s">
        <v>2</v>
      </c>
      <c r="H18" s="257"/>
      <c r="I18" s="257"/>
      <c r="J18" s="258"/>
      <c r="K18" s="257"/>
      <c r="L18" s="258"/>
      <c r="M18" s="252"/>
      <c r="N18" s="139">
        <v>3200000</v>
      </c>
      <c r="O18" s="139">
        <v>1709888.529306005</v>
      </c>
      <c r="P18" s="139">
        <v>1494400</v>
      </c>
      <c r="Q18" s="139">
        <v>719165.76770945697</v>
      </c>
      <c r="R18" s="139">
        <v>262400.00000000006</v>
      </c>
      <c r="S18" s="490">
        <v>23650.000000000004</v>
      </c>
      <c r="T18" s="490"/>
      <c r="U18" s="253"/>
      <c r="V18" s="253"/>
      <c r="W18" s="253"/>
      <c r="X18" s="253"/>
      <c r="Y18" s="253"/>
      <c r="Z18" s="254"/>
      <c r="AA18" s="248"/>
      <c r="AB18" s="11" t="s">
        <v>52</v>
      </c>
      <c r="AC18" s="248" t="s">
        <v>6</v>
      </c>
      <c r="AD18" s="11" t="s">
        <v>6</v>
      </c>
      <c r="AE18" s="248" t="s">
        <v>52</v>
      </c>
      <c r="AF18" s="11" t="s">
        <v>6</v>
      </c>
      <c r="AG18" s="248" t="s">
        <v>6</v>
      </c>
      <c r="AH18" s="11" t="s">
        <v>6</v>
      </c>
      <c r="AI18" s="248"/>
    </row>
    <row r="19" spans="1:35" s="249" customFormat="1" outlineLevel="1">
      <c r="A19" s="240" t="s">
        <v>73</v>
      </c>
      <c r="B19" s="241" t="s">
        <v>3</v>
      </c>
      <c r="C19" s="242" t="s">
        <v>36</v>
      </c>
      <c r="D19" s="243"/>
      <c r="E19" s="243" t="s">
        <v>344</v>
      </c>
      <c r="F19" s="244">
        <v>0.52083333333333337</v>
      </c>
      <c r="G19" s="245"/>
      <c r="H19" s="257"/>
      <c r="I19" s="257"/>
      <c r="J19" s="258"/>
      <c r="K19" s="257"/>
      <c r="L19" s="258"/>
      <c r="M19" s="245" t="s">
        <v>2</v>
      </c>
      <c r="N19" s="139">
        <v>1400000</v>
      </c>
      <c r="O19" s="139">
        <v>770570.63236657728</v>
      </c>
      <c r="P19" s="139">
        <v>476000.00000000006</v>
      </c>
      <c r="Q19" s="139">
        <v>210000</v>
      </c>
      <c r="R19" s="139">
        <v>49000.000000000007</v>
      </c>
      <c r="S19" s="490">
        <v>8360</v>
      </c>
      <c r="T19" s="490"/>
      <c r="U19" s="246"/>
      <c r="V19" s="246"/>
      <c r="W19" s="246"/>
      <c r="X19" s="246"/>
      <c r="Y19" s="246"/>
      <c r="Z19" s="247"/>
      <c r="AA19" s="248" t="s">
        <v>6</v>
      </c>
      <c r="AB19" s="11" t="s">
        <v>6</v>
      </c>
      <c r="AC19" s="248" t="s">
        <v>6</v>
      </c>
      <c r="AD19" s="11" t="s">
        <v>6</v>
      </c>
      <c r="AE19" s="248" t="s">
        <v>6</v>
      </c>
      <c r="AF19" s="11" t="s">
        <v>52</v>
      </c>
      <c r="AG19" s="248" t="s">
        <v>52</v>
      </c>
      <c r="AH19" s="11"/>
      <c r="AI19" s="248" t="s">
        <v>52</v>
      </c>
    </row>
    <row r="20" spans="1:35" s="249" customFormat="1" outlineLevel="1">
      <c r="A20" s="240" t="s">
        <v>73</v>
      </c>
      <c r="B20" s="241" t="s">
        <v>3</v>
      </c>
      <c r="C20" s="242" t="s">
        <v>37</v>
      </c>
      <c r="D20" s="243"/>
      <c r="E20" s="243" t="s">
        <v>416</v>
      </c>
      <c r="F20" s="244">
        <v>0.57986111111111105</v>
      </c>
      <c r="G20" s="245"/>
      <c r="H20" s="257"/>
      <c r="I20" s="257"/>
      <c r="J20" s="258"/>
      <c r="K20" s="257"/>
      <c r="L20" s="258"/>
      <c r="M20" s="245" t="s">
        <v>2</v>
      </c>
      <c r="N20" s="139">
        <v>3050000</v>
      </c>
      <c r="O20" s="139">
        <v>1541641.0523295566</v>
      </c>
      <c r="P20" s="139">
        <v>1453102.5079666439</v>
      </c>
      <c r="Q20" s="139">
        <v>793996.97359103349</v>
      </c>
      <c r="R20" s="139">
        <v>242868.59463518264</v>
      </c>
      <c r="S20" s="490">
        <v>23540.000000000004</v>
      </c>
      <c r="T20" s="490"/>
      <c r="U20" s="246"/>
      <c r="V20" s="246"/>
      <c r="W20" s="246"/>
      <c r="X20" s="246"/>
      <c r="Y20" s="246"/>
      <c r="Z20" s="247"/>
      <c r="AA20" s="248" t="s">
        <v>6</v>
      </c>
      <c r="AB20" s="11" t="s">
        <v>52</v>
      </c>
      <c r="AC20" s="248" t="s">
        <v>6</v>
      </c>
      <c r="AD20" s="11" t="s">
        <v>6</v>
      </c>
      <c r="AE20" s="248" t="s">
        <v>6</v>
      </c>
      <c r="AG20" s="248"/>
      <c r="AH20" s="11"/>
      <c r="AI20" s="248"/>
    </row>
    <row r="21" spans="1:35" s="249" customFormat="1" outlineLevel="1">
      <c r="A21" s="240" t="s">
        <v>73</v>
      </c>
      <c r="B21" s="241" t="s">
        <v>3</v>
      </c>
      <c r="C21" s="242" t="s">
        <v>10</v>
      </c>
      <c r="D21" s="243"/>
      <c r="E21" s="243" t="s">
        <v>449</v>
      </c>
      <c r="F21" s="244" t="s">
        <v>159</v>
      </c>
      <c r="G21" s="245" t="s">
        <v>2</v>
      </c>
      <c r="H21" s="245" t="s">
        <v>2</v>
      </c>
      <c r="I21" s="245" t="s">
        <v>2</v>
      </c>
      <c r="J21" s="245" t="s">
        <v>2</v>
      </c>
      <c r="K21" s="245" t="s">
        <v>2</v>
      </c>
      <c r="L21" s="245" t="s">
        <v>2</v>
      </c>
      <c r="M21" s="245" t="s">
        <v>2</v>
      </c>
      <c r="N21" s="139">
        <v>2300000</v>
      </c>
      <c r="O21" s="139">
        <v>1260474.5339580383</v>
      </c>
      <c r="P21" s="139">
        <v>943000</v>
      </c>
      <c r="Q21" s="139">
        <v>420122.35321985686</v>
      </c>
      <c r="R21" s="139">
        <v>149500</v>
      </c>
      <c r="S21" s="490">
        <v>15510.000000000002</v>
      </c>
      <c r="T21" s="490"/>
      <c r="U21" s="246"/>
      <c r="V21" s="246"/>
      <c r="W21" s="246"/>
      <c r="X21" s="246"/>
      <c r="Y21" s="246"/>
      <c r="Z21" s="247"/>
      <c r="AA21" s="248" t="s">
        <v>6</v>
      </c>
      <c r="AB21" s="11" t="s">
        <v>52</v>
      </c>
      <c r="AC21" s="248" t="s">
        <v>6</v>
      </c>
      <c r="AD21" s="11" t="s">
        <v>52</v>
      </c>
      <c r="AE21" s="248" t="s">
        <v>52</v>
      </c>
      <c r="AF21" s="11"/>
      <c r="AG21" s="248" t="s">
        <v>6</v>
      </c>
      <c r="AH21" s="11" t="s">
        <v>6</v>
      </c>
      <c r="AI21" s="248"/>
    </row>
    <row r="22" spans="1:35" s="249" customFormat="1" outlineLevel="1">
      <c r="A22" s="240" t="s">
        <v>73</v>
      </c>
      <c r="B22" s="241" t="s">
        <v>3</v>
      </c>
      <c r="C22" s="242" t="s">
        <v>412</v>
      </c>
      <c r="D22" s="243"/>
      <c r="E22" s="243" t="s">
        <v>413</v>
      </c>
      <c r="F22" s="244" t="s">
        <v>414</v>
      </c>
      <c r="G22" s="252"/>
      <c r="H22" s="257"/>
      <c r="I22" s="257"/>
      <c r="J22" s="258"/>
      <c r="K22" s="257"/>
      <c r="L22" s="258"/>
      <c r="M22" s="245" t="s">
        <v>2</v>
      </c>
      <c r="N22" s="139">
        <v>2150000</v>
      </c>
      <c r="O22" s="139">
        <v>1101082.153054523</v>
      </c>
      <c r="P22" s="139">
        <v>1001805.2910700541</v>
      </c>
      <c r="Q22" s="139">
        <v>504956.39421979198</v>
      </c>
      <c r="R22" s="139">
        <v>175487.33725804972</v>
      </c>
      <c r="S22" s="490">
        <v>18480</v>
      </c>
      <c r="T22" s="490"/>
      <c r="U22" s="246"/>
      <c r="V22" s="246"/>
      <c r="W22" s="246"/>
      <c r="X22" s="246"/>
      <c r="Y22" s="246"/>
      <c r="Z22" s="247"/>
      <c r="AA22" s="248"/>
      <c r="AB22" s="11"/>
      <c r="AC22" s="248"/>
      <c r="AD22" s="11"/>
      <c r="AE22" s="248"/>
      <c r="AF22" s="11" t="s">
        <v>52</v>
      </c>
      <c r="AG22" s="248" t="s">
        <v>52</v>
      </c>
      <c r="AH22" s="11"/>
      <c r="AI22" s="248" t="s">
        <v>52</v>
      </c>
    </row>
    <row r="23" spans="1:35" s="249" customFormat="1" outlineLevel="1">
      <c r="A23" s="240" t="s">
        <v>73</v>
      </c>
      <c r="B23" s="241" t="s">
        <v>3</v>
      </c>
      <c r="C23" s="242" t="s">
        <v>229</v>
      </c>
      <c r="D23" s="243"/>
      <c r="E23" s="243" t="s">
        <v>231</v>
      </c>
      <c r="F23" s="244">
        <v>0.62152777777777779</v>
      </c>
      <c r="G23" s="245" t="s">
        <v>2</v>
      </c>
      <c r="H23" s="245"/>
      <c r="I23" s="245"/>
      <c r="J23" s="245"/>
      <c r="K23" s="245"/>
      <c r="L23" s="245"/>
      <c r="M23" s="245"/>
      <c r="N23" s="139">
        <v>2800000</v>
      </c>
      <c r="O23" s="139">
        <v>1566154.1996863242</v>
      </c>
      <c r="P23" s="139">
        <v>1235291.8106106529</v>
      </c>
      <c r="Q23" s="139">
        <v>605388.35339718638</v>
      </c>
      <c r="R23" s="139">
        <v>233029.33392013895</v>
      </c>
      <c r="S23" s="490">
        <v>18260</v>
      </c>
      <c r="T23" s="490"/>
      <c r="U23" s="246"/>
      <c r="V23" s="246"/>
      <c r="W23" s="246"/>
      <c r="X23" s="246"/>
      <c r="Y23" s="246"/>
      <c r="Z23" s="247"/>
      <c r="AA23" s="248"/>
      <c r="AB23" s="11" t="s">
        <v>52</v>
      </c>
      <c r="AC23" s="248"/>
      <c r="AD23" s="11"/>
      <c r="AE23" s="248" t="s">
        <v>52</v>
      </c>
      <c r="AF23" s="11"/>
      <c r="AG23" s="248"/>
      <c r="AH23" s="11"/>
      <c r="AI23" s="248"/>
    </row>
    <row r="24" spans="1:35" s="249" customFormat="1" outlineLevel="1">
      <c r="A24" s="240" t="s">
        <v>73</v>
      </c>
      <c r="B24" s="241" t="s">
        <v>3</v>
      </c>
      <c r="C24" s="242" t="s">
        <v>230</v>
      </c>
      <c r="D24" s="243"/>
      <c r="E24" s="243" t="s">
        <v>231</v>
      </c>
      <c r="F24" s="244" t="s">
        <v>333</v>
      </c>
      <c r="G24" s="245" t="s">
        <v>2</v>
      </c>
      <c r="H24" s="245"/>
      <c r="I24" s="245"/>
      <c r="J24" s="245"/>
      <c r="K24" s="245"/>
      <c r="L24" s="245"/>
      <c r="M24" s="245"/>
      <c r="N24" s="139">
        <v>2400000</v>
      </c>
      <c r="O24" s="139">
        <v>1402827.0697661152</v>
      </c>
      <c r="P24" s="139">
        <v>1024624.9069695334</v>
      </c>
      <c r="Q24" s="139">
        <v>492544.62161095761</v>
      </c>
      <c r="R24" s="139">
        <v>159865.45510055212</v>
      </c>
      <c r="S24" s="490">
        <v>14300.000000000002</v>
      </c>
      <c r="T24" s="490"/>
      <c r="U24" s="246"/>
      <c r="V24" s="246"/>
      <c r="W24" s="246"/>
      <c r="X24" s="246"/>
      <c r="Y24" s="246"/>
      <c r="Z24" s="247"/>
      <c r="AA24" s="248"/>
      <c r="AB24" s="11" t="s">
        <v>52</v>
      </c>
      <c r="AC24" s="248"/>
      <c r="AD24" s="11"/>
      <c r="AE24" s="248" t="s">
        <v>52</v>
      </c>
      <c r="AF24" s="11"/>
      <c r="AG24" s="248"/>
      <c r="AH24" s="11"/>
      <c r="AI24" s="248"/>
    </row>
    <row r="25" spans="1:35" s="249" customFormat="1" outlineLevel="1">
      <c r="A25" s="240" t="s">
        <v>73</v>
      </c>
      <c r="B25" s="241" t="s">
        <v>3</v>
      </c>
      <c r="C25" s="242" t="s">
        <v>488</v>
      </c>
      <c r="D25" s="250"/>
      <c r="E25" s="243" t="s">
        <v>416</v>
      </c>
      <c r="F25" s="244" t="s">
        <v>489</v>
      </c>
      <c r="G25" s="252"/>
      <c r="H25" s="245"/>
      <c r="I25" s="245"/>
      <c r="J25" s="245"/>
      <c r="K25" s="245"/>
      <c r="M25" s="245" t="s">
        <v>2</v>
      </c>
      <c r="N25" s="139">
        <v>1500000</v>
      </c>
      <c r="O25" s="139">
        <v>794129.39472413645</v>
      </c>
      <c r="P25" s="139">
        <v>672923.89062019938</v>
      </c>
      <c r="Q25" s="139">
        <v>356494.97432296007</v>
      </c>
      <c r="R25" s="139">
        <v>107753.58820172936</v>
      </c>
      <c r="S25" s="490">
        <v>10670</v>
      </c>
      <c r="T25" s="490"/>
      <c r="U25" s="253"/>
      <c r="V25" s="253"/>
      <c r="W25" s="253"/>
      <c r="X25" s="253"/>
      <c r="Y25" s="253"/>
      <c r="Z25" s="254"/>
      <c r="AA25" s="248" t="s">
        <v>6</v>
      </c>
      <c r="AB25" s="11" t="s">
        <v>52</v>
      </c>
      <c r="AC25" s="248" t="s">
        <v>6</v>
      </c>
      <c r="AD25" s="11" t="s">
        <v>6</v>
      </c>
      <c r="AE25" s="248"/>
      <c r="AF25" s="11"/>
      <c r="AG25" s="248"/>
      <c r="AH25" s="11"/>
      <c r="AI25" s="248"/>
    </row>
    <row r="26" spans="1:35" s="249" customFormat="1" outlineLevel="1">
      <c r="A26" s="240" t="s">
        <v>73</v>
      </c>
      <c r="B26" s="241" t="s">
        <v>3</v>
      </c>
      <c r="C26" s="242" t="s">
        <v>346</v>
      </c>
      <c r="D26" s="250"/>
      <c r="E26" s="243" t="s">
        <v>347</v>
      </c>
      <c r="F26" s="244" t="s">
        <v>490</v>
      </c>
      <c r="G26" s="252"/>
      <c r="H26" s="245" t="s">
        <v>2</v>
      </c>
      <c r="I26" s="245" t="s">
        <v>2</v>
      </c>
      <c r="J26" s="245" t="s">
        <v>2</v>
      </c>
      <c r="K26" s="245" t="s">
        <v>2</v>
      </c>
      <c r="L26" s="245" t="s">
        <v>2</v>
      </c>
      <c r="M26" s="252"/>
      <c r="N26" s="139">
        <v>1500000</v>
      </c>
      <c r="O26" s="139">
        <v>895635.67362428841</v>
      </c>
      <c r="P26" s="139">
        <v>555028.46299810242</v>
      </c>
      <c r="Q26" s="139">
        <v>244781.78368121441</v>
      </c>
      <c r="R26" s="139">
        <v>91081.593927893744</v>
      </c>
      <c r="S26" s="490">
        <v>9130</v>
      </c>
      <c r="T26" s="490"/>
      <c r="U26" s="253"/>
      <c r="V26" s="253"/>
      <c r="W26" s="253"/>
      <c r="X26" s="253"/>
      <c r="Y26" s="253"/>
      <c r="Z26" s="254"/>
      <c r="AA26" s="248" t="s">
        <v>6</v>
      </c>
      <c r="AB26" s="11" t="s">
        <v>52</v>
      </c>
      <c r="AC26" s="248" t="s">
        <v>6</v>
      </c>
      <c r="AD26" s="11"/>
      <c r="AE26" s="248" t="s">
        <v>52</v>
      </c>
      <c r="AG26" s="248" t="s">
        <v>6</v>
      </c>
      <c r="AH26" s="11"/>
      <c r="AI26" s="248" t="s">
        <v>6</v>
      </c>
    </row>
    <row r="27" spans="1:35" s="249" customFormat="1" outlineLevel="1">
      <c r="A27" s="240" t="s">
        <v>73</v>
      </c>
      <c r="B27" s="241" t="s">
        <v>3</v>
      </c>
      <c r="C27" s="242" t="s">
        <v>235</v>
      </c>
      <c r="D27" s="250"/>
      <c r="E27" s="243" t="s">
        <v>445</v>
      </c>
      <c r="F27" s="244" t="s">
        <v>293</v>
      </c>
      <c r="G27" s="260"/>
      <c r="H27" s="245" t="s">
        <v>2</v>
      </c>
      <c r="I27" s="245" t="s">
        <v>2</v>
      </c>
      <c r="J27" s="245" t="s">
        <v>2</v>
      </c>
      <c r="K27" s="245" t="s">
        <v>2</v>
      </c>
      <c r="L27" s="245" t="s">
        <v>2</v>
      </c>
      <c r="M27" s="245"/>
      <c r="N27" s="139">
        <v>1450000</v>
      </c>
      <c r="O27" s="139">
        <v>879141.22386825772</v>
      </c>
      <c r="P27" s="139">
        <v>493000.00000000006</v>
      </c>
      <c r="Q27" s="139">
        <v>217228.29522865845</v>
      </c>
      <c r="R27" s="139">
        <v>58000</v>
      </c>
      <c r="S27" s="490">
        <v>8910</v>
      </c>
      <c r="T27" s="490"/>
      <c r="U27" s="246"/>
      <c r="V27" s="246"/>
      <c r="W27" s="246"/>
      <c r="X27" s="246"/>
      <c r="Y27" s="246"/>
      <c r="Z27" s="247"/>
      <c r="AA27" s="248"/>
      <c r="AB27" s="11" t="s">
        <v>52</v>
      </c>
      <c r="AC27" s="248" t="s">
        <v>6</v>
      </c>
      <c r="AD27" s="11" t="s">
        <v>52</v>
      </c>
      <c r="AE27" s="248" t="s">
        <v>52</v>
      </c>
      <c r="AF27" s="11"/>
      <c r="AG27" s="248" t="s">
        <v>6</v>
      </c>
      <c r="AH27" s="11" t="s">
        <v>6</v>
      </c>
      <c r="AI27" s="248" t="s">
        <v>6</v>
      </c>
    </row>
    <row r="28" spans="1:35" s="249" customFormat="1" outlineLevel="1">
      <c r="A28" s="240" t="s">
        <v>73</v>
      </c>
      <c r="B28" s="241" t="s">
        <v>3</v>
      </c>
      <c r="C28" s="242" t="s">
        <v>236</v>
      </c>
      <c r="D28" s="250"/>
      <c r="E28" s="243" t="s">
        <v>446</v>
      </c>
      <c r="F28" s="244">
        <v>0.74652777777777779</v>
      </c>
      <c r="G28" s="260"/>
      <c r="H28" s="245" t="s">
        <v>2</v>
      </c>
      <c r="I28" s="245" t="s">
        <v>2</v>
      </c>
      <c r="J28" s="245" t="s">
        <v>2</v>
      </c>
      <c r="K28" s="245" t="s">
        <v>2</v>
      </c>
      <c r="L28" s="245" t="s">
        <v>2</v>
      </c>
      <c r="M28" s="245"/>
      <c r="N28" s="139">
        <v>1700000</v>
      </c>
      <c r="O28" s="139">
        <v>1034502.3696682461</v>
      </c>
      <c r="P28" s="139">
        <v>580094.78672985791</v>
      </c>
      <c r="Q28" s="139">
        <v>272322.27488151658</v>
      </c>
      <c r="R28" s="139">
        <v>63649.28909952606</v>
      </c>
      <c r="S28" s="490">
        <v>11220</v>
      </c>
      <c r="T28" s="490"/>
      <c r="U28" s="246"/>
      <c r="V28" s="246"/>
      <c r="W28" s="246"/>
      <c r="X28" s="246"/>
      <c r="Y28" s="246"/>
      <c r="Z28" s="247"/>
      <c r="AA28" s="248"/>
      <c r="AB28" s="11" t="s">
        <v>52</v>
      </c>
      <c r="AC28" s="248" t="s">
        <v>6</v>
      </c>
      <c r="AD28" s="11" t="s">
        <v>52</v>
      </c>
      <c r="AE28" s="248" t="s">
        <v>52</v>
      </c>
      <c r="AF28" s="11"/>
      <c r="AG28" s="248" t="s">
        <v>6</v>
      </c>
      <c r="AH28" s="11" t="s">
        <v>6</v>
      </c>
      <c r="AI28" s="248" t="s">
        <v>6</v>
      </c>
    </row>
    <row r="29" spans="1:35" s="249" customFormat="1" outlineLevel="1">
      <c r="A29" s="240" t="s">
        <v>73</v>
      </c>
      <c r="B29" s="241" t="s">
        <v>3</v>
      </c>
      <c r="C29" s="242" t="s">
        <v>334</v>
      </c>
      <c r="D29" s="250"/>
      <c r="E29" s="243" t="s">
        <v>335</v>
      </c>
      <c r="F29" s="244">
        <v>0.67013888888888884</v>
      </c>
      <c r="G29" s="255"/>
      <c r="H29" s="245" t="s">
        <v>2</v>
      </c>
      <c r="I29" s="245" t="s">
        <v>2</v>
      </c>
      <c r="J29" s="245" t="s">
        <v>2</v>
      </c>
      <c r="K29" s="245" t="s">
        <v>2</v>
      </c>
      <c r="L29" s="245" t="s">
        <v>2</v>
      </c>
      <c r="M29" s="245"/>
      <c r="N29" s="139">
        <v>1750000</v>
      </c>
      <c r="O29" s="139">
        <v>1151952.4332039345</v>
      </c>
      <c r="P29" s="139">
        <v>635498.34035224083</v>
      </c>
      <c r="Q29" s="139">
        <v>261345.39699610302</v>
      </c>
      <c r="R29" s="139">
        <v>83477.693473258187</v>
      </c>
      <c r="S29" s="490">
        <v>11110</v>
      </c>
      <c r="T29" s="490"/>
      <c r="U29" s="256"/>
      <c r="V29" s="256"/>
      <c r="W29" s="256"/>
      <c r="X29" s="256"/>
      <c r="Y29" s="256"/>
      <c r="AA29" s="248" t="s">
        <v>52</v>
      </c>
      <c r="AB29" s="11"/>
      <c r="AC29" s="248"/>
      <c r="AD29" s="11"/>
      <c r="AE29" s="248"/>
      <c r="AF29" s="11"/>
      <c r="AG29" s="248"/>
      <c r="AH29" s="11"/>
      <c r="AI29" s="248"/>
    </row>
    <row r="30" spans="1:35" s="249" customFormat="1" outlineLevel="1">
      <c r="A30" s="240" t="s">
        <v>73</v>
      </c>
      <c r="B30" s="241" t="s">
        <v>3</v>
      </c>
      <c r="C30" s="242" t="s">
        <v>426</v>
      </c>
      <c r="D30" s="250"/>
      <c r="E30" s="243" t="s">
        <v>345</v>
      </c>
      <c r="F30" s="244">
        <v>0.70833333333333337</v>
      </c>
      <c r="G30" s="255"/>
      <c r="H30" s="245"/>
      <c r="I30" s="245"/>
      <c r="J30" s="245"/>
      <c r="K30" s="245"/>
      <c r="L30" s="245"/>
      <c r="M30" s="245" t="s">
        <v>2</v>
      </c>
      <c r="N30" s="139">
        <v>1200000</v>
      </c>
      <c r="O30" s="139">
        <v>728476.82119205291</v>
      </c>
      <c r="P30" s="139">
        <v>356732.89183222956</v>
      </c>
      <c r="Q30" s="139">
        <v>164238.41059602649</v>
      </c>
      <c r="R30" s="139">
        <v>58278.145695364234</v>
      </c>
      <c r="S30" s="490">
        <v>6600.0000000000009</v>
      </c>
      <c r="T30" s="490"/>
      <c r="U30" s="256"/>
      <c r="V30" s="256"/>
      <c r="W30" s="256"/>
      <c r="X30" s="256"/>
      <c r="Y30" s="256"/>
      <c r="AA30" s="248"/>
      <c r="AB30" s="11" t="s">
        <v>52</v>
      </c>
      <c r="AC30" s="248"/>
      <c r="AD30" s="11"/>
      <c r="AE30" s="248" t="s">
        <v>52</v>
      </c>
      <c r="AF30" s="11"/>
      <c r="AG30" s="248"/>
      <c r="AH30" s="11"/>
      <c r="AI30" s="248"/>
    </row>
    <row r="31" spans="1:35" s="249" customFormat="1" ht="17.25" customHeight="1" outlineLevel="1">
      <c r="A31" s="240" t="s">
        <v>73</v>
      </c>
      <c r="B31" s="241" t="s">
        <v>3</v>
      </c>
      <c r="C31" s="242" t="s">
        <v>491</v>
      </c>
      <c r="D31" s="250"/>
      <c r="E31" s="243" t="s">
        <v>345</v>
      </c>
      <c r="F31" s="244">
        <v>0.74652777777777779</v>
      </c>
      <c r="G31" s="245"/>
      <c r="H31" s="260"/>
      <c r="I31" s="260"/>
      <c r="J31" s="260"/>
      <c r="K31" s="260"/>
      <c r="L31" s="260"/>
      <c r="M31" s="245" t="s">
        <v>2</v>
      </c>
      <c r="N31" s="139">
        <v>1800000</v>
      </c>
      <c r="O31" s="139">
        <v>1080956.0796229148</v>
      </c>
      <c r="P31" s="139">
        <v>534442.0064305258</v>
      </c>
      <c r="Q31" s="139">
        <v>264014.53428124328</v>
      </c>
      <c r="R31" s="139">
        <v>79477.648123606035</v>
      </c>
      <c r="S31" s="490">
        <v>10340</v>
      </c>
      <c r="T31" s="490"/>
      <c r="U31" s="246"/>
      <c r="V31" s="246"/>
      <c r="W31" s="246"/>
      <c r="X31" s="246"/>
      <c r="Y31" s="246"/>
      <c r="Z31" s="247"/>
      <c r="AA31" s="248" t="s">
        <v>6</v>
      </c>
      <c r="AB31" s="11" t="s">
        <v>52</v>
      </c>
      <c r="AC31" s="248" t="s">
        <v>6</v>
      </c>
      <c r="AD31" s="11" t="s">
        <v>6</v>
      </c>
      <c r="AE31" s="248" t="s">
        <v>52</v>
      </c>
      <c r="AF31" s="11" t="s">
        <v>6</v>
      </c>
      <c r="AG31" s="248" t="s">
        <v>6</v>
      </c>
      <c r="AH31" s="11" t="s">
        <v>6</v>
      </c>
      <c r="AI31" s="248" t="s">
        <v>6</v>
      </c>
    </row>
    <row r="32" spans="1:35" s="249" customFormat="1" outlineLevel="1">
      <c r="A32" s="240" t="s">
        <v>73</v>
      </c>
      <c r="B32" s="241" t="s">
        <v>3</v>
      </c>
      <c r="C32" s="242" t="s">
        <v>239</v>
      </c>
      <c r="D32" s="250"/>
      <c r="E32" s="243" t="s">
        <v>240</v>
      </c>
      <c r="F32" s="244">
        <v>0.77083333333333337</v>
      </c>
      <c r="G32" s="245" t="s">
        <v>2</v>
      </c>
      <c r="H32" s="260"/>
      <c r="I32" s="260"/>
      <c r="J32" s="260"/>
      <c r="K32" s="260"/>
      <c r="L32" s="260"/>
      <c r="M32" s="245"/>
      <c r="N32" s="139">
        <v>2250000</v>
      </c>
      <c r="O32" s="139">
        <v>1264686.3712277159</v>
      </c>
      <c r="P32" s="139">
        <v>787500</v>
      </c>
      <c r="Q32" s="139">
        <v>365865.5377325514</v>
      </c>
      <c r="R32" s="139">
        <v>101250</v>
      </c>
      <c r="S32" s="490">
        <v>14080.000000000002</v>
      </c>
      <c r="T32" s="490"/>
      <c r="U32" s="246"/>
      <c r="V32" s="246"/>
      <c r="W32" s="246"/>
      <c r="X32" s="246"/>
      <c r="Y32" s="246"/>
      <c r="Z32" s="247"/>
      <c r="AA32" s="248"/>
      <c r="AB32" s="11" t="s">
        <v>52</v>
      </c>
      <c r="AC32" s="248"/>
      <c r="AD32" s="11"/>
      <c r="AE32" s="248" t="s">
        <v>52</v>
      </c>
      <c r="AF32" s="11"/>
      <c r="AG32" s="248"/>
      <c r="AH32" s="11"/>
      <c r="AI32" s="248"/>
    </row>
    <row r="33" spans="1:35" s="249" customFormat="1" outlineLevel="1">
      <c r="A33" s="240" t="s">
        <v>73</v>
      </c>
      <c r="B33" s="241" t="s">
        <v>3</v>
      </c>
      <c r="C33" s="242" t="s">
        <v>11</v>
      </c>
      <c r="D33" s="243"/>
      <c r="E33" s="243" t="s">
        <v>417</v>
      </c>
      <c r="F33" s="244">
        <v>0.79861111111111116</v>
      </c>
      <c r="G33" s="245" t="s">
        <v>2</v>
      </c>
      <c r="H33" s="245" t="s">
        <v>2</v>
      </c>
      <c r="I33" s="245" t="s">
        <v>2</v>
      </c>
      <c r="J33" s="245" t="s">
        <v>2</v>
      </c>
      <c r="K33" s="245" t="s">
        <v>2</v>
      </c>
      <c r="L33" s="245" t="s">
        <v>2</v>
      </c>
      <c r="M33" s="245" t="s">
        <v>2</v>
      </c>
      <c r="N33" s="139">
        <v>3950000</v>
      </c>
      <c r="O33" s="139">
        <v>2341226.6047602533</v>
      </c>
      <c r="P33" s="139">
        <v>1394320.307491123</v>
      </c>
      <c r="Q33" s="139">
        <v>652404.55456187308</v>
      </c>
      <c r="R33" s="139">
        <v>186164.94123895312</v>
      </c>
      <c r="S33" s="490">
        <v>25960.000000000004</v>
      </c>
      <c r="T33" s="490"/>
      <c r="U33" s="246"/>
      <c r="V33" s="246"/>
      <c r="W33" s="246"/>
      <c r="X33" s="246"/>
      <c r="Y33" s="246"/>
      <c r="Z33" s="247"/>
      <c r="AA33" s="248"/>
      <c r="AB33" s="11" t="s">
        <v>52</v>
      </c>
      <c r="AC33" s="248"/>
      <c r="AD33" s="11"/>
      <c r="AE33" s="248"/>
      <c r="AF33" s="11"/>
      <c r="AG33" s="248"/>
      <c r="AH33" s="11"/>
      <c r="AI33" s="248"/>
    </row>
    <row r="34" spans="1:35" s="249" customFormat="1" outlineLevel="1">
      <c r="A34" s="240" t="s">
        <v>73</v>
      </c>
      <c r="B34" s="241" t="s">
        <v>3</v>
      </c>
      <c r="C34" s="349" t="s">
        <v>308</v>
      </c>
      <c r="D34" s="243"/>
      <c r="E34" s="243" t="s">
        <v>417</v>
      </c>
      <c r="F34" s="251">
        <v>0.8125</v>
      </c>
      <c r="G34" s="245" t="s">
        <v>2</v>
      </c>
      <c r="H34" s="245" t="s">
        <v>2</v>
      </c>
      <c r="I34" s="245" t="s">
        <v>2</v>
      </c>
      <c r="J34" s="245" t="s">
        <v>2</v>
      </c>
      <c r="K34" s="245" t="s">
        <v>2</v>
      </c>
      <c r="L34" s="245" t="s">
        <v>2</v>
      </c>
      <c r="M34" s="245" t="s">
        <v>2</v>
      </c>
      <c r="N34" s="139">
        <v>4700000</v>
      </c>
      <c r="O34" s="139">
        <v>2745271.9665271966</v>
      </c>
      <c r="P34" s="139">
        <v>1786000</v>
      </c>
      <c r="Q34" s="139">
        <v>869500</v>
      </c>
      <c r="R34" s="139">
        <v>258500</v>
      </c>
      <c r="S34" s="490">
        <v>57420.000000000007</v>
      </c>
      <c r="T34" s="490"/>
      <c r="U34" s="246"/>
      <c r="V34" s="246"/>
      <c r="W34" s="246"/>
      <c r="X34" s="246"/>
      <c r="Y34" s="246"/>
      <c r="Z34" s="247"/>
      <c r="AA34" s="248" t="s">
        <v>6</v>
      </c>
      <c r="AB34" s="11" t="s">
        <v>52</v>
      </c>
      <c r="AC34" s="248" t="s">
        <v>6</v>
      </c>
      <c r="AE34" s="248" t="s">
        <v>6</v>
      </c>
      <c r="AF34" s="11" t="s">
        <v>6</v>
      </c>
      <c r="AG34" s="248" t="s">
        <v>6</v>
      </c>
      <c r="AH34" s="11" t="s">
        <v>6</v>
      </c>
      <c r="AI34" s="248" t="s">
        <v>6</v>
      </c>
    </row>
    <row r="35" spans="1:35" s="249" customFormat="1" outlineLevel="1">
      <c r="A35" s="240" t="s">
        <v>73</v>
      </c>
      <c r="B35" s="241" t="s">
        <v>3</v>
      </c>
      <c r="C35" s="349" t="s">
        <v>309</v>
      </c>
      <c r="D35" s="243"/>
      <c r="E35" s="243" t="s">
        <v>53</v>
      </c>
      <c r="F35" s="251">
        <v>0.82986111111111116</v>
      </c>
      <c r="G35" s="245" t="s">
        <v>2</v>
      </c>
      <c r="H35" s="245" t="s">
        <v>2</v>
      </c>
      <c r="I35" s="245" t="s">
        <v>2</v>
      </c>
      <c r="J35" s="245" t="s">
        <v>2</v>
      </c>
      <c r="K35" s="245" t="s">
        <v>2</v>
      </c>
      <c r="L35" s="245" t="s">
        <v>2</v>
      </c>
      <c r="M35" s="245" t="s">
        <v>2</v>
      </c>
      <c r="N35" s="139">
        <v>4750000</v>
      </c>
      <c r="O35" s="139">
        <v>2699244.3324937029</v>
      </c>
      <c r="P35" s="139">
        <v>1923750.0000000002</v>
      </c>
      <c r="Q35" s="139">
        <v>959500.00000000012</v>
      </c>
      <c r="R35" s="139">
        <v>285000</v>
      </c>
      <c r="S35" s="490">
        <v>60610.000000000007</v>
      </c>
      <c r="T35" s="490"/>
      <c r="U35" s="246"/>
      <c r="V35" s="246"/>
      <c r="W35" s="246"/>
      <c r="X35" s="246"/>
      <c r="Y35" s="246"/>
      <c r="Z35" s="247"/>
      <c r="AA35" s="248" t="s">
        <v>6</v>
      </c>
      <c r="AB35" s="11" t="s">
        <v>6</v>
      </c>
      <c r="AC35" s="248" t="s">
        <v>6</v>
      </c>
      <c r="AD35" s="11" t="s">
        <v>52</v>
      </c>
      <c r="AE35" s="248" t="s">
        <v>6</v>
      </c>
      <c r="AF35" s="11" t="s">
        <v>6</v>
      </c>
      <c r="AG35" s="248" t="s">
        <v>6</v>
      </c>
      <c r="AH35" s="11" t="s">
        <v>6</v>
      </c>
      <c r="AI35" s="248" t="s">
        <v>6</v>
      </c>
    </row>
    <row r="36" spans="1:35" s="249" customFormat="1" outlineLevel="1">
      <c r="A36" s="240" t="s">
        <v>73</v>
      </c>
      <c r="B36" s="241" t="s">
        <v>3</v>
      </c>
      <c r="C36" s="242" t="s">
        <v>12</v>
      </c>
      <c r="D36" s="243"/>
      <c r="E36" s="243" t="s">
        <v>450</v>
      </c>
      <c r="F36" s="244">
        <v>0.85416666666666663</v>
      </c>
      <c r="G36" s="245" t="s">
        <v>2</v>
      </c>
      <c r="H36" s="245" t="s">
        <v>2</v>
      </c>
      <c r="I36" s="245" t="s">
        <v>2</v>
      </c>
      <c r="J36" s="245" t="s">
        <v>2</v>
      </c>
      <c r="K36" s="245" t="s">
        <v>2</v>
      </c>
      <c r="L36" s="245" t="s">
        <v>2</v>
      </c>
      <c r="M36" s="245" t="s">
        <v>2</v>
      </c>
      <c r="N36" s="139">
        <v>4650000</v>
      </c>
      <c r="O36" s="139">
        <v>2576082.3025689819</v>
      </c>
      <c r="P36" s="139">
        <v>2046000</v>
      </c>
      <c r="Q36" s="139">
        <v>1046250</v>
      </c>
      <c r="R36" s="139">
        <v>325500.00000000006</v>
      </c>
      <c r="S36" s="490">
        <v>63800.000000000007</v>
      </c>
      <c r="T36" s="490"/>
      <c r="U36" s="256"/>
      <c r="V36" s="256"/>
      <c r="W36" s="256"/>
      <c r="X36" s="256"/>
      <c r="Y36" s="256"/>
      <c r="AA36" s="248"/>
      <c r="AB36" s="11" t="s">
        <v>52</v>
      </c>
      <c r="AC36" s="248"/>
      <c r="AD36" s="11"/>
      <c r="AE36" s="248"/>
      <c r="AF36" s="11"/>
      <c r="AG36" s="248"/>
      <c r="AH36" s="11"/>
      <c r="AI36" s="248"/>
    </row>
    <row r="37" spans="1:35" s="249" customFormat="1" outlineLevel="1">
      <c r="A37" s="240" t="s">
        <v>73</v>
      </c>
      <c r="B37" s="241" t="s">
        <v>3</v>
      </c>
      <c r="C37" s="242" t="s">
        <v>13</v>
      </c>
      <c r="D37" s="243"/>
      <c r="E37" s="243" t="s">
        <v>437</v>
      </c>
      <c r="F37" s="244" t="s">
        <v>436</v>
      </c>
      <c r="G37" s="245" t="s">
        <v>2</v>
      </c>
      <c r="H37" s="245" t="s">
        <v>2</v>
      </c>
      <c r="I37" s="245" t="s">
        <v>2</v>
      </c>
      <c r="J37" s="245" t="s">
        <v>2</v>
      </c>
      <c r="K37" s="245" t="s">
        <v>2</v>
      </c>
      <c r="L37" s="245" t="s">
        <v>2</v>
      </c>
      <c r="M37" s="245" t="s">
        <v>2</v>
      </c>
      <c r="N37" s="139">
        <v>4300000</v>
      </c>
      <c r="O37" s="139">
        <v>2382485.1486585871</v>
      </c>
      <c r="P37" s="139">
        <v>1836990.4512942682</v>
      </c>
      <c r="Q37" s="139">
        <v>922977.6204439298</v>
      </c>
      <c r="R37" s="139">
        <v>305747.67765939469</v>
      </c>
      <c r="S37" s="490">
        <v>56100.000000000007</v>
      </c>
      <c r="T37" s="490"/>
      <c r="U37" s="246"/>
      <c r="V37" s="246"/>
      <c r="W37" s="246"/>
      <c r="X37" s="246"/>
      <c r="Y37" s="246"/>
      <c r="Z37" s="247"/>
      <c r="AA37" s="248" t="s">
        <v>52</v>
      </c>
      <c r="AB37" s="11" t="s">
        <v>52</v>
      </c>
      <c r="AC37" s="248" t="s">
        <v>6</v>
      </c>
      <c r="AD37" s="11" t="s">
        <v>6</v>
      </c>
      <c r="AE37" s="248" t="s">
        <v>6</v>
      </c>
      <c r="AF37" s="11" t="s">
        <v>52</v>
      </c>
      <c r="AG37" s="248" t="s">
        <v>6</v>
      </c>
      <c r="AH37" s="11" t="s">
        <v>6</v>
      </c>
      <c r="AI37" s="248" t="s">
        <v>6</v>
      </c>
    </row>
    <row r="38" spans="1:35" s="249" customFormat="1" outlineLevel="1">
      <c r="A38" s="240" t="s">
        <v>73</v>
      </c>
      <c r="B38" s="241" t="s">
        <v>3</v>
      </c>
      <c r="C38" s="242" t="s">
        <v>484</v>
      </c>
      <c r="D38" s="243"/>
      <c r="E38" s="243" t="s">
        <v>485</v>
      </c>
      <c r="F38" s="244" t="s">
        <v>228</v>
      </c>
      <c r="G38" s="245"/>
      <c r="H38" s="245"/>
      <c r="I38" s="245"/>
      <c r="J38" s="245"/>
      <c r="K38" s="245" t="s">
        <v>2</v>
      </c>
      <c r="L38" s="245"/>
      <c r="M38" s="245"/>
      <c r="N38" s="139">
        <v>6200000</v>
      </c>
      <c r="O38" s="139">
        <v>3304241.877256318</v>
      </c>
      <c r="P38" s="139">
        <v>3345276.7749699154</v>
      </c>
      <c r="Q38" s="139">
        <v>1720667.8700361012</v>
      </c>
      <c r="R38" s="139">
        <v>679873.64620938629</v>
      </c>
      <c r="S38" s="490">
        <v>115500.00000000001</v>
      </c>
      <c r="T38" s="490"/>
      <c r="U38" s="246"/>
      <c r="V38" s="246"/>
      <c r="W38" s="246"/>
      <c r="X38" s="246"/>
      <c r="Y38" s="246"/>
      <c r="Z38" s="247"/>
      <c r="AA38" s="248" t="s">
        <v>52</v>
      </c>
      <c r="AB38" s="11"/>
      <c r="AC38" s="248"/>
      <c r="AD38" s="11"/>
      <c r="AE38" s="248"/>
      <c r="AF38" s="11"/>
      <c r="AG38" s="248"/>
      <c r="AH38" s="11"/>
      <c r="AI38" s="248"/>
    </row>
    <row r="39" spans="1:35" s="249" customFormat="1" outlineLevel="1">
      <c r="A39" s="240" t="s">
        <v>73</v>
      </c>
      <c r="B39" s="241" t="s">
        <v>3</v>
      </c>
      <c r="C39" s="242" t="s">
        <v>486</v>
      </c>
      <c r="D39" s="243"/>
      <c r="E39" s="243" t="s">
        <v>485</v>
      </c>
      <c r="F39" s="244" t="s">
        <v>296</v>
      </c>
      <c r="G39" s="245"/>
      <c r="H39" s="245"/>
      <c r="I39" s="245"/>
      <c r="J39" s="245"/>
      <c r="K39" s="245" t="s">
        <v>2</v>
      </c>
      <c r="L39" s="245"/>
      <c r="M39" s="245"/>
      <c r="N39" s="139">
        <v>5900000</v>
      </c>
      <c r="O39" s="139">
        <v>3125182.5976500479</v>
      </c>
      <c r="P39" s="139">
        <v>3474610.9876151164</v>
      </c>
      <c r="Q39" s="139">
        <v>1819275.9606224198</v>
      </c>
      <c r="R39" s="139">
        <v>694172.7532550015</v>
      </c>
      <c r="S39" s="490">
        <v>143000</v>
      </c>
      <c r="T39" s="490"/>
      <c r="U39" s="246"/>
      <c r="V39" s="246"/>
      <c r="W39" s="246"/>
      <c r="X39" s="246"/>
      <c r="Y39" s="246"/>
      <c r="Z39" s="247"/>
      <c r="AA39" s="248" t="s">
        <v>52</v>
      </c>
      <c r="AB39" s="11"/>
      <c r="AC39" s="248"/>
      <c r="AD39" s="11"/>
      <c r="AE39" s="248"/>
      <c r="AF39" s="11"/>
      <c r="AG39" s="248"/>
      <c r="AH39" s="11"/>
      <c r="AI39" s="248"/>
    </row>
    <row r="40" spans="1:35" s="249" customFormat="1" outlineLevel="1">
      <c r="A40" s="240" t="s">
        <v>73</v>
      </c>
      <c r="B40" s="241" t="s">
        <v>3</v>
      </c>
      <c r="C40" s="242" t="s">
        <v>295</v>
      </c>
      <c r="D40" s="243"/>
      <c r="E40" s="243" t="s">
        <v>439</v>
      </c>
      <c r="F40" s="244" t="s">
        <v>296</v>
      </c>
      <c r="G40" s="245" t="s">
        <v>2</v>
      </c>
      <c r="H40" s="245"/>
      <c r="I40" s="245"/>
      <c r="J40" s="245"/>
      <c r="K40" s="245"/>
      <c r="L40" s="245"/>
      <c r="M40" s="245"/>
      <c r="N40" s="139">
        <v>3700000</v>
      </c>
      <c r="O40" s="139">
        <v>1975682.5396825396</v>
      </c>
      <c r="P40" s="139">
        <v>1821809.523809524</v>
      </c>
      <c r="Q40" s="139">
        <v>817523.80952380958</v>
      </c>
      <c r="R40" s="139">
        <v>239619.0476190476</v>
      </c>
      <c r="S40" s="490">
        <v>60720.000000000007</v>
      </c>
      <c r="T40" s="490"/>
      <c r="U40" s="246"/>
      <c r="V40" s="246"/>
      <c r="W40" s="246"/>
      <c r="X40" s="246"/>
      <c r="Y40" s="246"/>
      <c r="Z40" s="247"/>
      <c r="AA40" s="248" t="s">
        <v>52</v>
      </c>
      <c r="AB40" s="11"/>
      <c r="AC40" s="248" t="s">
        <v>6</v>
      </c>
      <c r="AD40" s="11" t="s">
        <v>6</v>
      </c>
      <c r="AE40" s="248"/>
      <c r="AF40" s="11"/>
      <c r="AG40" s="248" t="s">
        <v>6</v>
      </c>
      <c r="AH40" s="11" t="s">
        <v>6</v>
      </c>
      <c r="AI40" s="248" t="s">
        <v>6</v>
      </c>
    </row>
    <row r="41" spans="1:35" s="249" customFormat="1" outlineLevel="1">
      <c r="A41" s="240" t="s">
        <v>73</v>
      </c>
      <c r="B41" s="241" t="s">
        <v>3</v>
      </c>
      <c r="C41" s="242" t="s">
        <v>331</v>
      </c>
      <c r="D41" s="243"/>
      <c r="E41" s="243" t="s">
        <v>438</v>
      </c>
      <c r="F41" s="244" t="s">
        <v>228</v>
      </c>
      <c r="G41" s="245"/>
      <c r="H41" s="245" t="s">
        <v>2</v>
      </c>
      <c r="I41" s="245"/>
      <c r="J41" s="245"/>
      <c r="K41" s="245"/>
      <c r="L41" s="245"/>
      <c r="M41" s="245"/>
      <c r="N41" s="139">
        <v>4300000</v>
      </c>
      <c r="O41" s="139">
        <v>2321292.5969447708</v>
      </c>
      <c r="P41" s="139">
        <v>1915041.1280846065</v>
      </c>
      <c r="Q41" s="139">
        <v>929729.72972972982</v>
      </c>
      <c r="R41" s="139">
        <v>293066.98002350173</v>
      </c>
      <c r="S41" s="490">
        <v>60610.000000000007</v>
      </c>
      <c r="T41" s="490"/>
      <c r="U41" s="246"/>
      <c r="V41" s="246"/>
      <c r="W41" s="246"/>
      <c r="X41" s="246"/>
      <c r="Y41" s="246"/>
      <c r="Z41" s="247"/>
      <c r="AA41" s="248" t="s">
        <v>52</v>
      </c>
      <c r="AB41" s="11"/>
      <c r="AC41" s="248"/>
      <c r="AD41" s="11"/>
      <c r="AE41" s="248"/>
      <c r="AF41" s="11"/>
      <c r="AG41" s="248"/>
      <c r="AH41" s="11"/>
      <c r="AI41" s="248"/>
    </row>
    <row r="42" spans="1:35" s="249" customFormat="1" outlineLevel="1">
      <c r="A42" s="240" t="s">
        <v>73</v>
      </c>
      <c r="B42" s="241" t="s">
        <v>3</v>
      </c>
      <c r="C42" s="242" t="s">
        <v>336</v>
      </c>
      <c r="D42" s="243"/>
      <c r="E42" s="243" t="s">
        <v>438</v>
      </c>
      <c r="F42" s="244" t="s">
        <v>296</v>
      </c>
      <c r="G42" s="245"/>
      <c r="H42" s="245" t="s">
        <v>2</v>
      </c>
      <c r="I42" s="245"/>
      <c r="J42" s="245"/>
      <c r="K42" s="245"/>
      <c r="L42" s="245"/>
      <c r="M42" s="245"/>
      <c r="N42" s="139">
        <v>4100000</v>
      </c>
      <c r="O42" s="139">
        <v>2234051.9787359717</v>
      </c>
      <c r="P42" s="139">
        <v>2011252.2150029533</v>
      </c>
      <c r="Q42" s="139">
        <v>927525.10336680454</v>
      </c>
      <c r="R42" s="139">
        <v>288186.65091553458</v>
      </c>
      <c r="S42" s="490">
        <v>71060</v>
      </c>
      <c r="T42" s="490"/>
      <c r="U42" s="246"/>
      <c r="V42" s="246"/>
      <c r="W42" s="246"/>
      <c r="X42" s="246"/>
      <c r="Y42" s="246"/>
      <c r="Z42" s="247"/>
      <c r="AA42" s="248" t="s">
        <v>52</v>
      </c>
      <c r="AB42" s="11"/>
      <c r="AC42" s="248"/>
      <c r="AD42" s="11"/>
      <c r="AE42" s="248"/>
      <c r="AF42" s="11"/>
      <c r="AG42" s="248"/>
      <c r="AH42" s="11"/>
      <c r="AI42" s="248"/>
    </row>
    <row r="43" spans="1:35" s="249" customFormat="1" ht="18" customHeight="1" outlineLevel="1">
      <c r="A43" s="240" t="s">
        <v>73</v>
      </c>
      <c r="B43" s="241" t="s">
        <v>3</v>
      </c>
      <c r="C43" s="242" t="s">
        <v>14</v>
      </c>
      <c r="D43" s="243"/>
      <c r="E43" s="243" t="s">
        <v>447</v>
      </c>
      <c r="F43" s="244" t="s">
        <v>425</v>
      </c>
      <c r="G43" s="245"/>
      <c r="H43" s="245"/>
      <c r="I43" s="245"/>
      <c r="J43" s="245" t="s">
        <v>2</v>
      </c>
      <c r="K43" s="245"/>
      <c r="L43" s="245"/>
      <c r="M43" s="245"/>
      <c r="N43" s="139">
        <v>2900000</v>
      </c>
      <c r="O43" s="139">
        <v>1569140.6429809378</v>
      </c>
      <c r="P43" s="139">
        <v>1371202.3924984131</v>
      </c>
      <c r="Q43" s="139">
        <v>679542.02835950162</v>
      </c>
      <c r="R43" s="139">
        <v>240728.54678429244</v>
      </c>
      <c r="S43" s="490">
        <v>45100.000000000007</v>
      </c>
      <c r="T43" s="490"/>
      <c r="U43" s="246"/>
      <c r="V43" s="246"/>
      <c r="W43" s="246"/>
      <c r="X43" s="246"/>
      <c r="Y43" s="246"/>
      <c r="Z43" s="247"/>
      <c r="AA43" s="248"/>
      <c r="AB43" s="11"/>
      <c r="AC43" s="248" t="s">
        <v>6</v>
      </c>
      <c r="AD43" s="11" t="s">
        <v>6</v>
      </c>
      <c r="AE43" s="248"/>
      <c r="AF43" s="11"/>
      <c r="AG43" s="248" t="s">
        <v>6</v>
      </c>
      <c r="AH43" s="11" t="s">
        <v>6</v>
      </c>
      <c r="AI43" s="248" t="s">
        <v>6</v>
      </c>
    </row>
    <row r="44" spans="1:35" s="249" customFormat="1" outlineLevel="1">
      <c r="A44" s="240" t="s">
        <v>73</v>
      </c>
      <c r="B44" s="241" t="s">
        <v>3</v>
      </c>
      <c r="C44" s="242" t="s">
        <v>337</v>
      </c>
      <c r="D44" s="243"/>
      <c r="E44" s="243" t="s">
        <v>440</v>
      </c>
      <c r="F44" s="244" t="s">
        <v>441</v>
      </c>
      <c r="H44" s="245"/>
      <c r="I44" s="245"/>
      <c r="K44" s="245"/>
      <c r="L44" s="245" t="s">
        <v>2</v>
      </c>
      <c r="M44" s="245"/>
      <c r="N44" s="139">
        <v>3200000</v>
      </c>
      <c r="O44" s="139">
        <v>1691493.5988620201</v>
      </c>
      <c r="P44" s="139">
        <v>1576785.2062588905</v>
      </c>
      <c r="Q44" s="139">
        <v>802048.36415362731</v>
      </c>
      <c r="R44" s="139">
        <v>264011.37980085349</v>
      </c>
      <c r="S44" s="490">
        <v>53900.000000000007</v>
      </c>
      <c r="T44" s="490"/>
      <c r="U44" s="246"/>
      <c r="V44" s="246"/>
      <c r="W44" s="246"/>
      <c r="X44" s="246"/>
      <c r="Y44" s="246"/>
      <c r="Z44" s="247"/>
      <c r="AA44" s="248"/>
      <c r="AB44" s="11" t="s">
        <v>52</v>
      </c>
      <c r="AC44" s="248"/>
      <c r="AD44" s="11"/>
      <c r="AE44" s="248"/>
      <c r="AG44" s="248"/>
      <c r="AH44" s="11"/>
      <c r="AI44" s="248"/>
    </row>
    <row r="45" spans="1:35" s="249" customFormat="1" outlineLevel="1">
      <c r="A45" s="240" t="s">
        <v>73</v>
      </c>
      <c r="B45" s="241" t="s">
        <v>3</v>
      </c>
      <c r="C45" s="242" t="s">
        <v>338</v>
      </c>
      <c r="D45" s="243"/>
      <c r="E45" s="243" t="s">
        <v>440</v>
      </c>
      <c r="F45" s="244">
        <v>0.97569444444444453</v>
      </c>
      <c r="H45" s="245"/>
      <c r="I45" s="245"/>
      <c r="K45" s="245"/>
      <c r="L45" s="245" t="s">
        <v>2</v>
      </c>
      <c r="M45" s="245"/>
      <c r="N45" s="139">
        <v>2700000</v>
      </c>
      <c r="O45" s="139">
        <v>1456894.1979522184</v>
      </c>
      <c r="P45" s="139">
        <v>1416348.1228668941</v>
      </c>
      <c r="Q45" s="139">
        <v>686518.771331058</v>
      </c>
      <c r="R45" s="139">
        <v>241433.44709897609</v>
      </c>
      <c r="S45" s="490">
        <v>45100.000000000007</v>
      </c>
      <c r="T45" s="490"/>
      <c r="U45" s="246"/>
      <c r="V45" s="246"/>
      <c r="W45" s="246"/>
      <c r="X45" s="246"/>
      <c r="Y45" s="246"/>
      <c r="Z45" s="247"/>
      <c r="AA45" s="248"/>
      <c r="AB45" s="11" t="s">
        <v>52</v>
      </c>
      <c r="AC45" s="248"/>
      <c r="AD45" s="11"/>
      <c r="AE45" s="248"/>
      <c r="AG45" s="248"/>
      <c r="AH45" s="11"/>
      <c r="AI45" s="248"/>
    </row>
    <row r="46" spans="1:35" s="249" customFormat="1" outlineLevel="1">
      <c r="A46" s="240" t="s">
        <v>73</v>
      </c>
      <c r="B46" s="241" t="s">
        <v>3</v>
      </c>
      <c r="C46" s="242" t="s">
        <v>341</v>
      </c>
      <c r="D46" s="243" t="s">
        <v>487</v>
      </c>
      <c r="E46" s="243" t="s">
        <v>342</v>
      </c>
      <c r="F46" s="244" t="s">
        <v>297</v>
      </c>
      <c r="H46" s="245"/>
      <c r="I46" s="245" t="s">
        <v>2</v>
      </c>
      <c r="K46" s="245"/>
      <c r="L46" s="245"/>
      <c r="M46" s="245"/>
      <c r="N46" s="139">
        <v>3700000</v>
      </c>
      <c r="O46" s="139">
        <v>1998475.9880731851</v>
      </c>
      <c r="P46" s="139">
        <v>1752432.4182659392</v>
      </c>
      <c r="Q46" s="139">
        <v>910723.12742595247</v>
      </c>
      <c r="R46" s="139">
        <v>269835.73692574893</v>
      </c>
      <c r="S46" s="490">
        <v>63800.000000000007</v>
      </c>
      <c r="T46" s="490"/>
      <c r="U46" s="246"/>
      <c r="V46" s="246"/>
      <c r="W46" s="246"/>
      <c r="X46" s="246"/>
      <c r="Y46" s="246"/>
      <c r="Z46" s="247"/>
      <c r="AA46" s="248"/>
      <c r="AB46" s="11"/>
      <c r="AC46" s="248"/>
      <c r="AD46" s="11"/>
      <c r="AE46" s="248"/>
      <c r="AF46" s="11" t="s">
        <v>52</v>
      </c>
      <c r="AG46" s="248"/>
      <c r="AH46" s="11"/>
      <c r="AI46" s="248"/>
    </row>
    <row r="47" spans="1:35" s="249" customFormat="1" outlineLevel="1">
      <c r="A47" s="240" t="s">
        <v>73</v>
      </c>
      <c r="B47" s="241" t="s">
        <v>3</v>
      </c>
      <c r="C47" s="242" t="s">
        <v>343</v>
      </c>
      <c r="D47" s="243" t="s">
        <v>487</v>
      </c>
      <c r="E47" s="243" t="s">
        <v>342</v>
      </c>
      <c r="F47" s="244">
        <v>0.97569444444444453</v>
      </c>
      <c r="H47" s="245"/>
      <c r="I47" s="245" t="s">
        <v>2</v>
      </c>
      <c r="K47" s="245"/>
      <c r="L47" s="245"/>
      <c r="M47" s="245"/>
      <c r="N47" s="139">
        <v>1900000</v>
      </c>
      <c r="O47" s="139">
        <v>1046842.8897325061</v>
      </c>
      <c r="P47" s="139">
        <v>1007559.2984549146</v>
      </c>
      <c r="Q47" s="139">
        <v>529841.82778615144</v>
      </c>
      <c r="R47" s="139">
        <v>143940.64917018026</v>
      </c>
      <c r="S47" s="490">
        <v>33000</v>
      </c>
      <c r="T47" s="490"/>
      <c r="U47" s="246"/>
      <c r="V47" s="246"/>
      <c r="W47" s="246"/>
      <c r="X47" s="246"/>
      <c r="Y47" s="246"/>
      <c r="Z47" s="247"/>
      <c r="AA47" s="248"/>
      <c r="AB47" s="11"/>
      <c r="AC47" s="248"/>
      <c r="AD47" s="11"/>
      <c r="AE47" s="248"/>
      <c r="AF47" s="11" t="s">
        <v>52</v>
      </c>
      <c r="AG47" s="248"/>
      <c r="AH47" s="11"/>
      <c r="AI47" s="248"/>
    </row>
    <row r="48" spans="1:35" s="249" customFormat="1" outlineLevel="1">
      <c r="A48" s="240" t="s">
        <v>73</v>
      </c>
      <c r="B48" s="241" t="s">
        <v>3</v>
      </c>
      <c r="C48" s="242" t="s">
        <v>492</v>
      </c>
      <c r="D48" s="243" t="s">
        <v>495</v>
      </c>
      <c r="E48" s="243" t="s">
        <v>494</v>
      </c>
      <c r="F48" s="244" t="s">
        <v>297</v>
      </c>
      <c r="H48" s="245"/>
      <c r="I48" s="245" t="s">
        <v>2</v>
      </c>
      <c r="K48" s="245"/>
      <c r="L48" s="245"/>
      <c r="M48" s="245"/>
      <c r="N48" s="139">
        <v>3000000</v>
      </c>
      <c r="O48" s="139">
        <v>1556830.031282586</v>
      </c>
      <c r="P48" s="139">
        <v>1565172.0542231493</v>
      </c>
      <c r="Q48" s="139">
        <v>835245.04692387907</v>
      </c>
      <c r="R48" s="139">
        <v>290928.05005213764</v>
      </c>
      <c r="S48" s="490">
        <v>55000.000000000007</v>
      </c>
      <c r="T48" s="490"/>
      <c r="U48" s="246"/>
      <c r="V48" s="246"/>
      <c r="W48" s="246"/>
      <c r="X48" s="246"/>
      <c r="Y48" s="246"/>
      <c r="Z48" s="247"/>
      <c r="AA48" s="248"/>
      <c r="AB48" s="11"/>
      <c r="AC48" s="248"/>
      <c r="AD48" s="11"/>
      <c r="AE48" s="248"/>
      <c r="AF48" s="11" t="s">
        <v>52</v>
      </c>
      <c r="AG48" s="248"/>
      <c r="AH48" s="11"/>
      <c r="AI48" s="248"/>
    </row>
    <row r="49" spans="1:35" s="249" customFormat="1" outlineLevel="1">
      <c r="A49" s="240" t="s">
        <v>73</v>
      </c>
      <c r="B49" s="241" t="s">
        <v>3</v>
      </c>
      <c r="C49" s="242" t="s">
        <v>493</v>
      </c>
      <c r="D49" s="243" t="s">
        <v>495</v>
      </c>
      <c r="E49" s="243" t="s">
        <v>494</v>
      </c>
      <c r="F49" s="244">
        <v>0.97569444444444453</v>
      </c>
      <c r="H49" s="245"/>
      <c r="I49" s="245" t="s">
        <v>2</v>
      </c>
      <c r="K49" s="245"/>
      <c r="L49" s="245"/>
      <c r="M49" s="245"/>
      <c r="N49" s="139">
        <v>1500000</v>
      </c>
      <c r="O49" s="139">
        <v>792230.93371347105</v>
      </c>
      <c r="P49" s="139">
        <v>813613.68496079824</v>
      </c>
      <c r="Q49" s="139">
        <v>429793.30007127579</v>
      </c>
      <c r="R49" s="139">
        <v>140057.02066999284</v>
      </c>
      <c r="S49" s="490">
        <v>27500.000000000004</v>
      </c>
      <c r="T49" s="490"/>
      <c r="U49" s="246"/>
      <c r="V49" s="246"/>
      <c r="W49" s="246"/>
      <c r="X49" s="246"/>
      <c r="Y49" s="246"/>
      <c r="Z49" s="247"/>
      <c r="AA49" s="248"/>
      <c r="AB49" s="11"/>
      <c r="AC49" s="248"/>
      <c r="AD49" s="11"/>
      <c r="AE49" s="248"/>
      <c r="AF49" s="11" t="s">
        <v>52</v>
      </c>
      <c r="AG49" s="248"/>
      <c r="AH49" s="11"/>
      <c r="AI49" s="248"/>
    </row>
    <row r="50" spans="1:35" s="249" customFormat="1" outlineLevel="1">
      <c r="A50" s="240" t="s">
        <v>73</v>
      </c>
      <c r="B50" s="241" t="s">
        <v>3</v>
      </c>
      <c r="C50" s="242" t="s">
        <v>388</v>
      </c>
      <c r="D50" s="243"/>
      <c r="E50" s="243" t="s">
        <v>58</v>
      </c>
      <c r="F50" s="244">
        <v>1</v>
      </c>
      <c r="G50" s="245"/>
      <c r="H50" s="245"/>
      <c r="I50" s="245"/>
      <c r="J50" s="245"/>
      <c r="K50" s="245"/>
      <c r="L50" s="245"/>
      <c r="M50" s="245" t="s">
        <v>2</v>
      </c>
      <c r="N50" s="139">
        <v>1200000</v>
      </c>
      <c r="O50" s="139">
        <v>713201.64745596447</v>
      </c>
      <c r="P50" s="139">
        <v>607589.91041417222</v>
      </c>
      <c r="Q50" s="139">
        <v>294000</v>
      </c>
      <c r="R50" s="139">
        <v>84611.00131277139</v>
      </c>
      <c r="S50" s="490">
        <v>15400.000000000002</v>
      </c>
      <c r="T50" s="490"/>
      <c r="U50" s="246"/>
      <c r="V50" s="246"/>
      <c r="W50" s="246"/>
      <c r="X50" s="246"/>
      <c r="Y50" s="246"/>
      <c r="Z50" s="247"/>
      <c r="AA50" s="248" t="s">
        <v>6</v>
      </c>
      <c r="AB50" s="11"/>
      <c r="AC50" s="248" t="s">
        <v>6</v>
      </c>
      <c r="AD50" s="11"/>
      <c r="AE50" s="248" t="s">
        <v>6</v>
      </c>
      <c r="AF50" s="11" t="s">
        <v>6</v>
      </c>
      <c r="AG50" s="248" t="s">
        <v>6</v>
      </c>
      <c r="AH50" s="11" t="s">
        <v>6</v>
      </c>
      <c r="AI50" s="248" t="s">
        <v>6</v>
      </c>
    </row>
    <row r="51" spans="1:35" s="249" customFormat="1" outlineLevel="1">
      <c r="A51" s="240" t="s">
        <v>73</v>
      </c>
      <c r="B51" s="241" t="s">
        <v>3</v>
      </c>
      <c r="C51" s="242" t="s">
        <v>384</v>
      </c>
      <c r="D51" s="243"/>
      <c r="E51" s="243" t="s">
        <v>58</v>
      </c>
      <c r="F51" s="244" t="s">
        <v>448</v>
      </c>
      <c r="G51" s="245" t="s">
        <v>2</v>
      </c>
      <c r="H51" s="245" t="s">
        <v>2</v>
      </c>
      <c r="I51" s="245"/>
      <c r="J51" s="245"/>
      <c r="K51" s="245"/>
      <c r="L51" s="245" t="s">
        <v>2</v>
      </c>
      <c r="M51" s="245"/>
      <c r="N51" s="139">
        <v>700000</v>
      </c>
      <c r="O51" s="139">
        <v>397950.21961932653</v>
      </c>
      <c r="P51" s="139">
        <v>359146.76629474427</v>
      </c>
      <c r="Q51" s="139">
        <v>185506.13419498157</v>
      </c>
      <c r="R51" s="139">
        <v>60177.714949260364</v>
      </c>
      <c r="S51" s="490">
        <v>9130</v>
      </c>
      <c r="T51" s="490"/>
      <c r="U51" s="246"/>
      <c r="V51" s="246"/>
      <c r="W51" s="246"/>
      <c r="X51" s="246"/>
      <c r="Y51" s="246"/>
      <c r="Z51" s="247"/>
      <c r="AA51" s="248" t="s">
        <v>6</v>
      </c>
      <c r="AB51" s="11"/>
      <c r="AC51" s="248" t="s">
        <v>6</v>
      </c>
      <c r="AD51" s="11" t="s">
        <v>6</v>
      </c>
      <c r="AE51" s="248" t="s">
        <v>6</v>
      </c>
      <c r="AF51" s="11" t="s">
        <v>6</v>
      </c>
      <c r="AG51" s="248" t="s">
        <v>6</v>
      </c>
      <c r="AH51" s="11" t="s">
        <v>6</v>
      </c>
      <c r="AI51" s="248" t="s">
        <v>6</v>
      </c>
    </row>
    <row r="52" spans="1:35" s="249" customFormat="1" outlineLevel="1">
      <c r="A52" s="240" t="s">
        <v>73</v>
      </c>
      <c r="B52" s="241" t="s">
        <v>3</v>
      </c>
      <c r="C52" s="242" t="s">
        <v>237</v>
      </c>
      <c r="D52" s="243"/>
      <c r="E52" s="243" t="s">
        <v>238</v>
      </c>
      <c r="F52" s="244">
        <v>1</v>
      </c>
      <c r="G52" s="245"/>
      <c r="H52" s="245"/>
      <c r="I52" s="245" t="s">
        <v>2</v>
      </c>
      <c r="J52" s="245" t="s">
        <v>2</v>
      </c>
      <c r="K52" s="245" t="s">
        <v>2</v>
      </c>
      <c r="L52" s="245"/>
      <c r="M52" s="245"/>
      <c r="N52" s="139">
        <v>700000</v>
      </c>
      <c r="O52" s="139">
        <v>378795.96408959426</v>
      </c>
      <c r="P52" s="139">
        <v>361453.88307551912</v>
      </c>
      <c r="Q52" s="139">
        <v>171500</v>
      </c>
      <c r="R52" s="139">
        <v>58840.807538547364</v>
      </c>
      <c r="S52" s="490">
        <v>8250</v>
      </c>
      <c r="T52" s="490"/>
      <c r="U52" s="246"/>
      <c r="V52" s="246"/>
      <c r="W52" s="246"/>
      <c r="X52" s="246"/>
      <c r="Y52" s="246"/>
      <c r="Z52" s="247"/>
      <c r="AA52" s="248"/>
      <c r="AB52" s="11"/>
      <c r="AC52" s="248"/>
      <c r="AD52" s="11"/>
      <c r="AE52" s="248" t="s">
        <v>52</v>
      </c>
      <c r="AF52" s="11"/>
      <c r="AG52" s="248"/>
      <c r="AH52" s="11"/>
      <c r="AI52" s="248"/>
    </row>
    <row r="53" spans="1:35" s="249" customFormat="1">
      <c r="A53" s="240"/>
      <c r="B53" s="262" t="s">
        <v>3</v>
      </c>
      <c r="C53" s="242"/>
      <c r="D53" s="243"/>
      <c r="E53" s="243"/>
      <c r="F53" s="244"/>
      <c r="G53" s="245"/>
      <c r="H53" s="245"/>
      <c r="I53" s="245"/>
      <c r="J53" s="245"/>
      <c r="K53" s="245"/>
      <c r="L53" s="245"/>
      <c r="M53" s="245"/>
      <c r="N53" s="139"/>
      <c r="O53" s="139"/>
      <c r="P53" s="139"/>
      <c r="Q53" s="139"/>
      <c r="R53" s="139"/>
      <c r="S53" s="490"/>
      <c r="T53" s="490"/>
      <c r="U53" s="246"/>
      <c r="V53" s="246"/>
      <c r="W53" s="246"/>
      <c r="X53" s="246"/>
      <c r="Y53" s="246"/>
      <c r="Z53" s="247"/>
      <c r="AA53" s="246"/>
      <c r="AB53" s="246"/>
      <c r="AC53" s="246"/>
      <c r="AD53" s="246"/>
      <c r="AE53" s="246"/>
      <c r="AF53" s="246"/>
      <c r="AG53" s="246"/>
      <c r="AH53" s="246"/>
      <c r="AI53" s="246"/>
    </row>
    <row r="54" spans="1:35" s="249" customFormat="1">
      <c r="A54" s="240" t="s">
        <v>73</v>
      </c>
      <c r="B54" s="241" t="s">
        <v>4</v>
      </c>
      <c r="C54" s="242" t="s">
        <v>454</v>
      </c>
      <c r="D54" s="243"/>
      <c r="E54" s="243" t="s">
        <v>456</v>
      </c>
      <c r="F54" s="244" t="s">
        <v>455</v>
      </c>
      <c r="G54" s="245" t="s">
        <v>2</v>
      </c>
      <c r="H54" s="245" t="s">
        <v>2</v>
      </c>
      <c r="I54" s="245" t="s">
        <v>2</v>
      </c>
      <c r="J54" s="245" t="s">
        <v>2</v>
      </c>
      <c r="K54" s="245" t="s">
        <v>2</v>
      </c>
      <c r="L54" s="245" t="s">
        <v>2</v>
      </c>
      <c r="M54" s="245" t="s">
        <v>2</v>
      </c>
      <c r="N54" s="139">
        <v>200000</v>
      </c>
      <c r="O54" s="139">
        <v>119540.22988505747</v>
      </c>
      <c r="P54" s="139">
        <v>93486.590038314171</v>
      </c>
      <c r="Q54" s="139">
        <v>49042.145593869725</v>
      </c>
      <c r="R54" s="139">
        <v>13026.819923371646</v>
      </c>
      <c r="S54" s="490">
        <v>1870.0000000000002</v>
      </c>
      <c r="T54" s="490"/>
      <c r="U54" s="246"/>
      <c r="V54" s="246"/>
      <c r="W54" s="246"/>
      <c r="X54" s="246"/>
      <c r="Y54" s="246"/>
      <c r="Z54" s="247"/>
      <c r="AA54" s="248" t="s">
        <v>6</v>
      </c>
      <c r="AB54" s="11" t="s">
        <v>52</v>
      </c>
      <c r="AC54" s="248" t="s">
        <v>6</v>
      </c>
      <c r="AD54" s="11"/>
      <c r="AE54" s="248" t="s">
        <v>52</v>
      </c>
      <c r="AF54" s="11" t="s">
        <v>52</v>
      </c>
      <c r="AG54" s="248"/>
      <c r="AH54" s="246"/>
      <c r="AI54" s="248" t="s">
        <v>52</v>
      </c>
    </row>
    <row r="55" spans="1:35" s="249" customFormat="1">
      <c r="A55" s="240" t="s">
        <v>73</v>
      </c>
      <c r="B55" s="241" t="s">
        <v>4</v>
      </c>
      <c r="C55" s="242" t="s">
        <v>458</v>
      </c>
      <c r="D55" s="243"/>
      <c r="E55" s="243" t="s">
        <v>461</v>
      </c>
      <c r="F55" s="244" t="s">
        <v>460</v>
      </c>
      <c r="G55" s="245" t="s">
        <v>2</v>
      </c>
      <c r="H55" s="245" t="s">
        <v>2</v>
      </c>
      <c r="I55" s="245" t="s">
        <v>2</v>
      </c>
      <c r="J55" s="245" t="s">
        <v>2</v>
      </c>
      <c r="K55" s="245" t="s">
        <v>2</v>
      </c>
      <c r="L55" s="245" t="s">
        <v>2</v>
      </c>
      <c r="M55" s="245" t="s">
        <v>2</v>
      </c>
      <c r="N55" s="139">
        <v>550000</v>
      </c>
      <c r="O55" s="139">
        <v>337831.12582781457</v>
      </c>
      <c r="P55" s="139">
        <v>183940.39735099336</v>
      </c>
      <c r="Q55" s="139">
        <v>87417.218543046358</v>
      </c>
      <c r="R55" s="139">
        <v>19122.51655629139</v>
      </c>
      <c r="S55" s="490">
        <v>3300.0000000000005</v>
      </c>
      <c r="T55" s="490"/>
      <c r="U55" s="246"/>
      <c r="V55" s="246"/>
      <c r="W55" s="246"/>
      <c r="X55" s="246"/>
      <c r="Y55" s="246"/>
      <c r="Z55" s="247"/>
      <c r="AA55" s="248" t="s">
        <v>6</v>
      </c>
      <c r="AB55" s="11" t="s">
        <v>52</v>
      </c>
      <c r="AC55" s="248" t="s">
        <v>6</v>
      </c>
      <c r="AD55" s="11"/>
      <c r="AE55" s="248" t="s">
        <v>52</v>
      </c>
      <c r="AF55" s="11"/>
      <c r="AG55" s="248" t="s">
        <v>52</v>
      </c>
      <c r="AH55" s="246"/>
      <c r="AI55" s="248" t="s">
        <v>52</v>
      </c>
    </row>
    <row r="56" spans="1:35" s="249" customFormat="1">
      <c r="A56" s="240" t="s">
        <v>73</v>
      </c>
      <c r="B56" s="241" t="s">
        <v>4</v>
      </c>
      <c r="C56" s="242" t="s">
        <v>459</v>
      </c>
      <c r="D56" s="243"/>
      <c r="E56" s="243" t="s">
        <v>462</v>
      </c>
      <c r="F56" s="244">
        <v>0.52430555555555558</v>
      </c>
      <c r="G56" s="245"/>
      <c r="H56" s="245" t="s">
        <v>2</v>
      </c>
      <c r="I56" s="245" t="s">
        <v>2</v>
      </c>
      <c r="J56" s="245" t="s">
        <v>2</v>
      </c>
      <c r="K56" s="245" t="s">
        <v>2</v>
      </c>
      <c r="L56" s="245" t="s">
        <v>2</v>
      </c>
      <c r="M56" s="245"/>
      <c r="N56" s="139">
        <v>900000</v>
      </c>
      <c r="O56" s="139">
        <v>552250.2744237103</v>
      </c>
      <c r="P56" s="139">
        <v>287486.2788144896</v>
      </c>
      <c r="Q56" s="139">
        <v>131394.07244785948</v>
      </c>
      <c r="R56" s="139">
        <v>30625.686059275518</v>
      </c>
      <c r="S56" s="490">
        <v>5060</v>
      </c>
      <c r="T56" s="490"/>
      <c r="U56" s="246"/>
      <c r="V56" s="246"/>
      <c r="W56" s="246"/>
      <c r="X56" s="246"/>
      <c r="Y56" s="246"/>
      <c r="Z56" s="247"/>
      <c r="AA56" s="248" t="s">
        <v>6</v>
      </c>
      <c r="AB56" s="11" t="s">
        <v>52</v>
      </c>
      <c r="AC56" s="248" t="s">
        <v>6</v>
      </c>
      <c r="AD56" s="11"/>
      <c r="AE56" s="248" t="s">
        <v>52</v>
      </c>
      <c r="AF56" s="11" t="s">
        <v>52</v>
      </c>
      <c r="AG56" s="248"/>
      <c r="AH56" s="246"/>
      <c r="AI56" s="248" t="s">
        <v>52</v>
      </c>
    </row>
    <row r="57" spans="1:35" s="70" customFormat="1" outlineLevel="1">
      <c r="A57" s="240" t="s">
        <v>73</v>
      </c>
      <c r="B57" s="241" t="s">
        <v>4</v>
      </c>
      <c r="C57" s="242" t="s">
        <v>15</v>
      </c>
      <c r="D57" s="259"/>
      <c r="E57" s="243" t="s">
        <v>161</v>
      </c>
      <c r="F57" s="244" t="s">
        <v>466</v>
      </c>
      <c r="G57" s="245" t="s">
        <v>2</v>
      </c>
      <c r="H57" s="245" t="s">
        <v>2</v>
      </c>
      <c r="I57" s="245" t="s">
        <v>2</v>
      </c>
      <c r="J57" s="245" t="s">
        <v>2</v>
      </c>
      <c r="K57" s="245" t="s">
        <v>2</v>
      </c>
      <c r="L57" s="245" t="s">
        <v>2</v>
      </c>
      <c r="M57" s="245" t="s">
        <v>2</v>
      </c>
      <c r="N57" s="139">
        <v>1350000</v>
      </c>
      <c r="O57" s="139">
        <v>787006.14574187878</v>
      </c>
      <c r="P57" s="139">
        <v>512028.09482001775</v>
      </c>
      <c r="Q57" s="139">
        <v>226382.79192273924</v>
      </c>
      <c r="R57" s="139">
        <v>77041.264266900806</v>
      </c>
      <c r="S57" s="490">
        <v>9130</v>
      </c>
      <c r="T57" s="490"/>
      <c r="U57" s="246"/>
      <c r="V57" s="246"/>
      <c r="W57" s="246"/>
      <c r="X57" s="246"/>
      <c r="Y57" s="246"/>
      <c r="Z57" s="247"/>
      <c r="AA57" s="248" t="s">
        <v>6</v>
      </c>
      <c r="AB57" s="11" t="s">
        <v>6</v>
      </c>
      <c r="AC57" s="248" t="s">
        <v>6</v>
      </c>
      <c r="AD57" s="11"/>
      <c r="AE57" s="248" t="s">
        <v>52</v>
      </c>
      <c r="AF57" s="11" t="s">
        <v>52</v>
      </c>
      <c r="AG57" s="248" t="s">
        <v>52</v>
      </c>
      <c r="AH57" s="246" t="s">
        <v>52</v>
      </c>
      <c r="AI57" s="248" t="s">
        <v>52</v>
      </c>
    </row>
    <row r="58" spans="1:35" s="70" customFormat="1" outlineLevel="1">
      <c r="A58" s="240" t="s">
        <v>73</v>
      </c>
      <c r="B58" s="241" t="s">
        <v>4</v>
      </c>
      <c r="C58" s="242" t="s">
        <v>16</v>
      </c>
      <c r="D58" s="250"/>
      <c r="E58" s="243" t="s">
        <v>39</v>
      </c>
      <c r="F58" s="244">
        <v>0.55555555555555558</v>
      </c>
      <c r="G58" s="245" t="s">
        <v>2</v>
      </c>
      <c r="H58" s="263"/>
      <c r="I58" s="263"/>
      <c r="J58" s="263"/>
      <c r="K58" s="263"/>
      <c r="L58" s="263"/>
      <c r="M58" s="252"/>
      <c r="N58" s="139">
        <v>1650000</v>
      </c>
      <c r="O58" s="139">
        <v>834364.14836826012</v>
      </c>
      <c r="P58" s="139">
        <v>860589.46495516819</v>
      </c>
      <c r="Q58" s="139">
        <v>399601.99022165401</v>
      </c>
      <c r="R58" s="139">
        <v>155265.27650605529</v>
      </c>
      <c r="S58" s="490">
        <v>16170.000000000002</v>
      </c>
      <c r="T58" s="490"/>
      <c r="U58" s="253"/>
      <c r="V58" s="253"/>
      <c r="W58" s="253"/>
      <c r="X58" s="253"/>
      <c r="Y58" s="253"/>
      <c r="Z58" s="254"/>
      <c r="AA58" s="248" t="s">
        <v>6</v>
      </c>
      <c r="AB58" s="11" t="s">
        <v>6</v>
      </c>
      <c r="AC58" s="248" t="s">
        <v>6</v>
      </c>
      <c r="AD58" s="11"/>
      <c r="AE58" s="248"/>
      <c r="AF58" s="11" t="s">
        <v>6</v>
      </c>
      <c r="AG58" s="248" t="s">
        <v>52</v>
      </c>
      <c r="AH58" s="11" t="s">
        <v>52</v>
      </c>
      <c r="AI58" s="248" t="s">
        <v>6</v>
      </c>
    </row>
    <row r="59" spans="1:35" s="70" customFormat="1" outlineLevel="1">
      <c r="A59" s="240" t="s">
        <v>73</v>
      </c>
      <c r="B59" s="241" t="s">
        <v>4</v>
      </c>
      <c r="C59" s="242" t="s">
        <v>17</v>
      </c>
      <c r="D59" s="250"/>
      <c r="E59" s="243" t="s">
        <v>221</v>
      </c>
      <c r="F59" s="244">
        <v>0.57291666666666663</v>
      </c>
      <c r="G59" s="245" t="s">
        <v>2</v>
      </c>
      <c r="H59" s="252"/>
      <c r="I59" s="252"/>
      <c r="J59" s="252"/>
      <c r="K59" s="252"/>
      <c r="L59" s="252"/>
      <c r="M59" s="252"/>
      <c r="N59" s="139">
        <v>1000000</v>
      </c>
      <c r="O59" s="139">
        <v>485945.68201475043</v>
      </c>
      <c r="P59" s="139">
        <v>592940.62576923124</v>
      </c>
      <c r="Q59" s="139">
        <v>291742.27271443309</v>
      </c>
      <c r="R59" s="139">
        <v>109872.12097326337</v>
      </c>
      <c r="S59" s="490">
        <v>11880.000000000002</v>
      </c>
      <c r="T59" s="490"/>
      <c r="U59" s="253"/>
      <c r="V59" s="253"/>
      <c r="W59" s="253"/>
      <c r="X59" s="253"/>
      <c r="Y59" s="253"/>
      <c r="Z59" s="254"/>
      <c r="AA59" s="248" t="s">
        <v>6</v>
      </c>
      <c r="AB59" s="11" t="s">
        <v>6</v>
      </c>
      <c r="AC59" s="248" t="s">
        <v>6</v>
      </c>
      <c r="AD59" s="11"/>
      <c r="AE59" s="248"/>
      <c r="AF59" s="11" t="s">
        <v>6</v>
      </c>
      <c r="AG59" s="248" t="s">
        <v>52</v>
      </c>
      <c r="AH59" s="11" t="s">
        <v>52</v>
      </c>
      <c r="AI59" s="248" t="s">
        <v>6</v>
      </c>
    </row>
    <row r="60" spans="1:35" s="70" customFormat="1" outlineLevel="1">
      <c r="A60" s="240" t="s">
        <v>73</v>
      </c>
      <c r="B60" s="241" t="s">
        <v>4</v>
      </c>
      <c r="C60" s="242" t="s">
        <v>360</v>
      </c>
      <c r="D60" s="250"/>
      <c r="E60" s="243" t="s">
        <v>362</v>
      </c>
      <c r="F60" s="244">
        <v>0.57986111111111105</v>
      </c>
      <c r="G60" s="245"/>
      <c r="H60" s="245"/>
      <c r="I60" s="245"/>
      <c r="J60" s="245"/>
      <c r="K60" s="245"/>
      <c r="M60" s="245" t="s">
        <v>2</v>
      </c>
      <c r="N60" s="139">
        <v>650000</v>
      </c>
      <c r="O60" s="139">
        <v>326569.48962993087</v>
      </c>
      <c r="P60" s="139">
        <v>350502.14136844245</v>
      </c>
      <c r="Q60" s="139">
        <v>166221.34251728345</v>
      </c>
      <c r="R60" s="139">
        <v>52756.535303985365</v>
      </c>
      <c r="S60" s="490">
        <v>6050.0000000000009</v>
      </c>
      <c r="T60" s="490"/>
      <c r="U60" s="253"/>
      <c r="V60" s="253"/>
      <c r="W60" s="253"/>
      <c r="X60" s="253"/>
      <c r="Y60" s="253"/>
      <c r="Z60" s="254"/>
      <c r="AA60" s="248"/>
      <c r="AB60" s="11"/>
      <c r="AC60" s="248"/>
      <c r="AD60" s="11"/>
      <c r="AE60" s="248"/>
      <c r="AF60" s="11" t="s">
        <v>52</v>
      </c>
      <c r="AG60" s="248" t="s">
        <v>52</v>
      </c>
      <c r="AH60" s="11" t="s">
        <v>52</v>
      </c>
      <c r="AI60" s="248" t="s">
        <v>52</v>
      </c>
    </row>
    <row r="61" spans="1:35" s="70" customFormat="1" outlineLevel="1">
      <c r="A61" s="240" t="s">
        <v>73</v>
      </c>
      <c r="B61" s="241" t="s">
        <v>4</v>
      </c>
      <c r="C61" s="242" t="s">
        <v>361</v>
      </c>
      <c r="D61" s="250"/>
      <c r="E61" s="243" t="s">
        <v>362</v>
      </c>
      <c r="F61" s="244">
        <v>0.60416666666666663</v>
      </c>
      <c r="G61" s="245"/>
      <c r="H61" s="245"/>
      <c r="I61" s="245"/>
      <c r="J61" s="245"/>
      <c r="K61" s="245"/>
      <c r="M61" s="245" t="s">
        <v>2</v>
      </c>
      <c r="N61" s="139">
        <v>550000</v>
      </c>
      <c r="O61" s="139">
        <v>300743.07048915775</v>
      </c>
      <c r="P61" s="139">
        <v>271455.99267087557</v>
      </c>
      <c r="Q61" s="139">
        <v>135379.60418128083</v>
      </c>
      <c r="R61" s="139">
        <v>60700.34920671428</v>
      </c>
      <c r="S61" s="490">
        <v>4950</v>
      </c>
      <c r="T61" s="490"/>
      <c r="U61" s="253"/>
      <c r="V61" s="253"/>
      <c r="W61" s="253"/>
      <c r="X61" s="253"/>
      <c r="Y61" s="253"/>
      <c r="Z61" s="254"/>
      <c r="AA61" s="248"/>
      <c r="AB61" s="11"/>
      <c r="AC61" s="248"/>
      <c r="AD61" s="11"/>
      <c r="AE61" s="248"/>
      <c r="AF61" s="11" t="s">
        <v>52</v>
      </c>
      <c r="AG61" s="248" t="s">
        <v>52</v>
      </c>
      <c r="AH61" s="11" t="s">
        <v>52</v>
      </c>
      <c r="AI61" s="248" t="s">
        <v>52</v>
      </c>
    </row>
    <row r="62" spans="1:35" s="70" customFormat="1" outlineLevel="1">
      <c r="A62" s="240" t="s">
        <v>73</v>
      </c>
      <c r="B62" s="241" t="s">
        <v>4</v>
      </c>
      <c r="C62" s="242" t="s">
        <v>241</v>
      </c>
      <c r="D62" s="250"/>
      <c r="E62" s="243" t="s">
        <v>363</v>
      </c>
      <c r="F62" s="244" t="s">
        <v>505</v>
      </c>
      <c r="G62" s="245"/>
      <c r="H62" s="245" t="s">
        <v>2</v>
      </c>
      <c r="I62" s="245" t="s">
        <v>2</v>
      </c>
      <c r="J62" s="245" t="s">
        <v>2</v>
      </c>
      <c r="K62" s="245" t="s">
        <v>2</v>
      </c>
      <c r="L62" s="245" t="s">
        <v>2</v>
      </c>
      <c r="M62" s="252"/>
      <c r="N62" s="139">
        <v>700000</v>
      </c>
      <c r="O62" s="139">
        <v>389680.02870770474</v>
      </c>
      <c r="P62" s="139">
        <v>310263.45299860946</v>
      </c>
      <c r="Q62" s="139">
        <v>156782.79331947787</v>
      </c>
      <c r="R62" s="139">
        <v>49963.218253315586</v>
      </c>
      <c r="S62" s="490">
        <v>5940.0000000000009</v>
      </c>
      <c r="T62" s="490"/>
      <c r="U62" s="253"/>
      <c r="V62" s="253"/>
      <c r="W62" s="253"/>
      <c r="X62" s="253"/>
      <c r="Y62" s="253"/>
      <c r="Z62" s="254"/>
      <c r="AA62" s="248"/>
      <c r="AB62" s="11"/>
      <c r="AC62" s="248"/>
      <c r="AD62" s="11"/>
      <c r="AE62" s="248" t="s">
        <v>52</v>
      </c>
      <c r="AG62" s="248"/>
      <c r="AH62" s="11"/>
      <c r="AI62" s="248"/>
    </row>
    <row r="63" spans="1:35" s="70" customFormat="1" outlineLevel="1">
      <c r="A63" s="240" t="s">
        <v>73</v>
      </c>
      <c r="B63" s="241" t="s">
        <v>4</v>
      </c>
      <c r="C63" s="242" t="s">
        <v>18</v>
      </c>
      <c r="D63" s="259"/>
      <c r="E63" s="243" t="s">
        <v>55</v>
      </c>
      <c r="F63" s="244">
        <v>0.56944444444444442</v>
      </c>
      <c r="G63" s="263"/>
      <c r="H63" s="245" t="s">
        <v>2</v>
      </c>
      <c r="I63" s="245" t="s">
        <v>2</v>
      </c>
      <c r="J63" s="245" t="s">
        <v>2</v>
      </c>
      <c r="K63" s="245" t="s">
        <v>2</v>
      </c>
      <c r="L63" s="245" t="s">
        <v>2</v>
      </c>
      <c r="M63" s="252"/>
      <c r="N63" s="139">
        <v>1050000</v>
      </c>
      <c r="O63" s="139">
        <v>573087.81869688386</v>
      </c>
      <c r="P63" s="139">
        <v>441000</v>
      </c>
      <c r="Q63" s="139">
        <v>204750</v>
      </c>
      <c r="R63" s="139">
        <v>63000</v>
      </c>
      <c r="S63" s="490">
        <v>7700.0000000000009</v>
      </c>
      <c r="T63" s="490"/>
      <c r="U63" s="253"/>
      <c r="V63" s="253"/>
      <c r="W63" s="253"/>
      <c r="X63" s="253"/>
      <c r="Y63" s="253"/>
      <c r="Z63" s="254"/>
      <c r="AA63" s="248" t="s">
        <v>6</v>
      </c>
      <c r="AB63" s="11" t="s">
        <v>6</v>
      </c>
      <c r="AC63" s="248" t="s">
        <v>6</v>
      </c>
      <c r="AD63" s="11"/>
      <c r="AE63" s="248"/>
      <c r="AF63" s="11" t="s">
        <v>52</v>
      </c>
      <c r="AG63" s="248" t="s">
        <v>6</v>
      </c>
      <c r="AH63" s="11" t="s">
        <v>52</v>
      </c>
      <c r="AI63" s="248" t="s">
        <v>52</v>
      </c>
    </row>
    <row r="64" spans="1:35" s="70" customFormat="1" outlineLevel="1">
      <c r="A64" s="240" t="s">
        <v>73</v>
      </c>
      <c r="B64" s="241" t="s">
        <v>4</v>
      </c>
      <c r="C64" s="242" t="s">
        <v>356</v>
      </c>
      <c r="D64" s="259" t="s">
        <v>457</v>
      </c>
      <c r="E64" s="243" t="s">
        <v>420</v>
      </c>
      <c r="F64" s="244">
        <v>0.52777777777777779</v>
      </c>
      <c r="G64" s="245" t="s">
        <v>2</v>
      </c>
      <c r="I64" s="245"/>
      <c r="J64" s="245"/>
      <c r="K64" s="245"/>
      <c r="L64" s="245"/>
      <c r="M64" s="252"/>
      <c r="N64" s="139">
        <v>550000</v>
      </c>
      <c r="O64" s="139">
        <v>321476.61329108203</v>
      </c>
      <c r="P64" s="139">
        <v>236500</v>
      </c>
      <c r="Q64" s="139">
        <v>101750</v>
      </c>
      <c r="R64" s="139">
        <v>38500.000000000007</v>
      </c>
      <c r="S64" s="490">
        <v>3960.0000000000005</v>
      </c>
      <c r="T64" s="490"/>
      <c r="U64" s="253"/>
      <c r="V64" s="253"/>
      <c r="W64" s="253"/>
      <c r="X64" s="253"/>
      <c r="Y64" s="253"/>
      <c r="Z64" s="254"/>
      <c r="AA64" s="248" t="s">
        <v>6</v>
      </c>
      <c r="AB64" s="11" t="s">
        <v>52</v>
      </c>
      <c r="AC64" s="248" t="s">
        <v>6</v>
      </c>
      <c r="AD64" s="11"/>
      <c r="AE64" s="248" t="s">
        <v>52</v>
      </c>
      <c r="AG64" s="248" t="s">
        <v>52</v>
      </c>
      <c r="AH64" s="11"/>
      <c r="AI64" s="248" t="s">
        <v>52</v>
      </c>
    </row>
    <row r="65" spans="1:35" s="70" customFormat="1" outlineLevel="1">
      <c r="A65" s="240" t="s">
        <v>73</v>
      </c>
      <c r="B65" s="241" t="s">
        <v>4</v>
      </c>
      <c r="C65" s="242" t="s">
        <v>357</v>
      </c>
      <c r="D65" s="259"/>
      <c r="E65" s="243" t="s">
        <v>421</v>
      </c>
      <c r="F65" s="244">
        <v>0.52777777777777779</v>
      </c>
      <c r="I65" s="245"/>
      <c r="J65" s="245"/>
      <c r="K65" s="245"/>
      <c r="L65" s="245"/>
      <c r="M65" s="245" t="s">
        <v>2</v>
      </c>
      <c r="N65" s="139">
        <v>600000</v>
      </c>
      <c r="O65" s="139">
        <v>349701.63433927216</v>
      </c>
      <c r="P65" s="139">
        <v>219000</v>
      </c>
      <c r="Q65" s="139">
        <v>99000</v>
      </c>
      <c r="R65" s="139">
        <v>24000</v>
      </c>
      <c r="S65" s="490">
        <v>3850.0000000000005</v>
      </c>
      <c r="T65" s="490"/>
      <c r="U65" s="253"/>
      <c r="V65" s="253"/>
      <c r="W65" s="253"/>
      <c r="X65" s="253"/>
      <c r="Y65" s="253"/>
      <c r="Z65" s="254"/>
      <c r="AA65" s="248" t="s">
        <v>6</v>
      </c>
      <c r="AB65" s="11"/>
      <c r="AC65" s="248" t="s">
        <v>6</v>
      </c>
      <c r="AD65" s="11"/>
      <c r="AE65" s="248"/>
      <c r="AF65" s="11"/>
      <c r="AG65" s="248"/>
      <c r="AH65" s="11"/>
      <c r="AI65" s="248"/>
    </row>
    <row r="66" spans="1:35" s="70" customFormat="1" outlineLevel="1">
      <c r="A66" s="240" t="s">
        <v>73</v>
      </c>
      <c r="B66" s="241" t="s">
        <v>4</v>
      </c>
      <c r="C66" s="242" t="s">
        <v>298</v>
      </c>
      <c r="D66" s="259"/>
      <c r="E66" s="243" t="s">
        <v>496</v>
      </c>
      <c r="F66" s="244" t="s">
        <v>497</v>
      </c>
      <c r="G66" s="245" t="s">
        <v>2</v>
      </c>
      <c r="H66" s="245"/>
      <c r="I66" s="245"/>
      <c r="J66" s="245"/>
      <c r="K66" s="245"/>
      <c r="L66" s="245"/>
      <c r="M66" s="252"/>
      <c r="N66" s="139">
        <v>650000</v>
      </c>
      <c r="O66" s="139">
        <v>334607.69832305156</v>
      </c>
      <c r="P66" s="139">
        <v>354250</v>
      </c>
      <c r="Q66" s="139">
        <v>195000</v>
      </c>
      <c r="R66" s="139">
        <v>55250.000000000007</v>
      </c>
      <c r="S66" s="490">
        <v>6820.0000000000009</v>
      </c>
      <c r="T66" s="490"/>
      <c r="U66" s="253"/>
      <c r="V66" s="253"/>
      <c r="W66" s="253"/>
      <c r="X66" s="253"/>
      <c r="Y66" s="253"/>
      <c r="Z66" s="254"/>
      <c r="AA66" s="248"/>
      <c r="AB66" s="11"/>
      <c r="AC66" s="248"/>
      <c r="AD66" s="11"/>
      <c r="AE66" s="248" t="s">
        <v>52</v>
      </c>
      <c r="AF66" s="11" t="s">
        <v>52</v>
      </c>
      <c r="AG66" s="248"/>
      <c r="AH66" s="11"/>
      <c r="AI66" s="248"/>
    </row>
    <row r="67" spans="1:35" s="70" customFormat="1" outlineLevel="1">
      <c r="A67" s="240" t="s">
        <v>73</v>
      </c>
      <c r="B67" s="241" t="s">
        <v>4</v>
      </c>
      <c r="C67" s="242" t="s">
        <v>498</v>
      </c>
      <c r="D67" s="250"/>
      <c r="E67" s="243" t="s">
        <v>499</v>
      </c>
      <c r="F67" s="244" t="s">
        <v>500</v>
      </c>
      <c r="G67" s="245"/>
      <c r="H67" s="245" t="s">
        <v>2</v>
      </c>
      <c r="I67" s="245" t="s">
        <v>2</v>
      </c>
      <c r="J67" s="245" t="s">
        <v>2</v>
      </c>
      <c r="K67" s="245" t="s">
        <v>2</v>
      </c>
      <c r="L67" s="245" t="s">
        <v>2</v>
      </c>
      <c r="M67" s="252"/>
      <c r="N67" s="139">
        <v>600000</v>
      </c>
      <c r="O67" s="139">
        <v>360948.19363993767</v>
      </c>
      <c r="P67" s="139">
        <v>291908.7165887361</v>
      </c>
      <c r="Q67" s="139">
        <v>154263.38195268335</v>
      </c>
      <c r="R67" s="139">
        <v>42169.027845627752</v>
      </c>
      <c r="S67" s="490">
        <v>5720.0000000000009</v>
      </c>
      <c r="T67" s="490"/>
      <c r="U67" s="253"/>
      <c r="V67" s="253"/>
      <c r="W67" s="253"/>
      <c r="X67" s="253"/>
      <c r="Y67" s="253"/>
      <c r="Z67" s="254"/>
      <c r="AA67" s="248" t="s">
        <v>6</v>
      </c>
      <c r="AB67" s="11" t="s">
        <v>52</v>
      </c>
      <c r="AC67" s="248" t="s">
        <v>6</v>
      </c>
      <c r="AD67" s="11" t="s">
        <v>6</v>
      </c>
      <c r="AE67" s="248" t="s">
        <v>52</v>
      </c>
      <c r="AF67" s="11" t="s">
        <v>6</v>
      </c>
      <c r="AG67" s="248" t="s">
        <v>52</v>
      </c>
      <c r="AH67" s="11" t="s">
        <v>6</v>
      </c>
      <c r="AI67" s="248" t="s">
        <v>52</v>
      </c>
    </row>
    <row r="68" spans="1:35" s="70" customFormat="1" outlineLevel="1">
      <c r="A68" s="240" t="s">
        <v>73</v>
      </c>
      <c r="B68" s="241" t="s">
        <v>4</v>
      </c>
      <c r="C68" s="242" t="s">
        <v>501</v>
      </c>
      <c r="D68" s="250"/>
      <c r="E68" s="243" t="s">
        <v>207</v>
      </c>
      <c r="F68" s="244">
        <v>0.73958333333333337</v>
      </c>
      <c r="G68" s="245"/>
      <c r="H68" s="245" t="s">
        <v>2</v>
      </c>
      <c r="I68" s="245" t="s">
        <v>2</v>
      </c>
      <c r="J68" s="245" t="s">
        <v>2</v>
      </c>
      <c r="K68" s="245" t="s">
        <v>2</v>
      </c>
      <c r="L68" s="245" t="s">
        <v>2</v>
      </c>
      <c r="M68" s="252"/>
      <c r="N68" s="139">
        <v>650000</v>
      </c>
      <c r="O68" s="139">
        <v>334607.69832305156</v>
      </c>
      <c r="P68" s="139">
        <v>354250</v>
      </c>
      <c r="Q68" s="139">
        <v>195000</v>
      </c>
      <c r="R68" s="139">
        <v>55250.000000000007</v>
      </c>
      <c r="S68" s="490">
        <v>6820.0000000000009</v>
      </c>
      <c r="T68" s="490"/>
      <c r="U68" s="253"/>
      <c r="V68" s="253"/>
      <c r="W68" s="253"/>
      <c r="X68" s="253"/>
      <c r="Y68" s="253"/>
      <c r="Z68" s="254"/>
      <c r="AA68" s="248" t="s">
        <v>6</v>
      </c>
      <c r="AB68" s="11" t="s">
        <v>52</v>
      </c>
      <c r="AC68" s="248" t="s">
        <v>6</v>
      </c>
      <c r="AD68" s="11" t="s">
        <v>6</v>
      </c>
      <c r="AE68" s="248" t="s">
        <v>52</v>
      </c>
      <c r="AF68" s="11" t="s">
        <v>6</v>
      </c>
      <c r="AG68" s="248"/>
      <c r="AH68" s="11" t="s">
        <v>6</v>
      </c>
      <c r="AI68" s="248"/>
    </row>
    <row r="69" spans="1:35" s="70" customFormat="1" outlineLevel="1">
      <c r="A69" s="240" t="s">
        <v>73</v>
      </c>
      <c r="B69" s="241" t="s">
        <v>4</v>
      </c>
      <c r="C69" s="242" t="s">
        <v>220</v>
      </c>
      <c r="D69" s="250"/>
      <c r="E69" s="243" t="s">
        <v>422</v>
      </c>
      <c r="F69" s="244" t="s">
        <v>502</v>
      </c>
      <c r="G69" s="245"/>
      <c r="H69" s="245"/>
      <c r="I69" s="245"/>
      <c r="J69" s="245"/>
      <c r="K69" s="245"/>
      <c r="L69" s="245"/>
      <c r="M69" s="245" t="s">
        <v>2</v>
      </c>
      <c r="N69" s="139">
        <v>550000</v>
      </c>
      <c r="O69" s="139">
        <v>291974.20020333125</v>
      </c>
      <c r="P69" s="139">
        <v>206250</v>
      </c>
      <c r="Q69" s="139">
        <v>104500</v>
      </c>
      <c r="R69" s="139">
        <v>22000</v>
      </c>
      <c r="S69" s="490">
        <v>3740.0000000000005</v>
      </c>
      <c r="T69" s="490"/>
      <c r="U69" s="253"/>
      <c r="V69" s="253"/>
      <c r="W69" s="253"/>
      <c r="X69" s="253"/>
      <c r="Y69" s="253"/>
      <c r="Z69" s="254"/>
      <c r="AA69" s="248"/>
      <c r="AB69" s="11"/>
      <c r="AC69" s="248"/>
      <c r="AD69" s="11"/>
      <c r="AE69" s="248"/>
      <c r="AF69" s="11"/>
      <c r="AG69" s="248" t="s">
        <v>52</v>
      </c>
      <c r="AH69" s="11" t="s">
        <v>52</v>
      </c>
      <c r="AI69" s="248"/>
    </row>
    <row r="70" spans="1:35" s="70" customFormat="1" outlineLevel="1">
      <c r="A70" s="240" t="s">
        <v>73</v>
      </c>
      <c r="B70" s="241" t="s">
        <v>4</v>
      </c>
      <c r="C70" s="242" t="s">
        <v>358</v>
      </c>
      <c r="D70" s="250"/>
      <c r="E70" s="243" t="s">
        <v>207</v>
      </c>
      <c r="F70" s="244">
        <v>0.79861111111111116</v>
      </c>
      <c r="G70" s="245"/>
      <c r="H70" s="245" t="s">
        <v>2</v>
      </c>
      <c r="I70" s="245" t="s">
        <v>2</v>
      </c>
      <c r="J70" s="245" t="s">
        <v>2</v>
      </c>
      <c r="K70" s="245" t="s">
        <v>2</v>
      </c>
      <c r="L70" s="245" t="s">
        <v>2</v>
      </c>
      <c r="M70" s="245"/>
      <c r="N70" s="139">
        <v>550000</v>
      </c>
      <c r="O70" s="139">
        <v>305074.47531388508</v>
      </c>
      <c r="P70" s="139">
        <v>268521.34264049545</v>
      </c>
      <c r="Q70" s="139">
        <v>124483.22857628217</v>
      </c>
      <c r="R70" s="139">
        <v>37606.365728228811</v>
      </c>
      <c r="S70" s="490">
        <v>5390</v>
      </c>
      <c r="T70" s="490"/>
      <c r="U70" s="264"/>
      <c r="V70" s="264"/>
      <c r="W70" s="264"/>
      <c r="X70" s="264"/>
      <c r="Y70" s="264"/>
      <c r="AA70" s="248" t="s">
        <v>6</v>
      </c>
      <c r="AB70" s="11"/>
      <c r="AC70" s="248" t="s">
        <v>6</v>
      </c>
      <c r="AD70" s="11" t="s">
        <v>6</v>
      </c>
      <c r="AE70" s="248" t="s">
        <v>6</v>
      </c>
      <c r="AF70" s="11" t="s">
        <v>6</v>
      </c>
      <c r="AG70" s="248"/>
      <c r="AH70" s="11" t="s">
        <v>6</v>
      </c>
      <c r="AI70" s="248"/>
    </row>
    <row r="71" spans="1:35" s="70" customFormat="1" outlineLevel="1">
      <c r="A71" s="240" t="s">
        <v>73</v>
      </c>
      <c r="B71" s="241" t="s">
        <v>4</v>
      </c>
      <c r="C71" s="242" t="s">
        <v>359</v>
      </c>
      <c r="D71" s="250"/>
      <c r="E71" s="243" t="s">
        <v>207</v>
      </c>
      <c r="F71" s="244">
        <v>0.8125</v>
      </c>
      <c r="G71" s="245"/>
      <c r="H71" s="245" t="s">
        <v>2</v>
      </c>
      <c r="I71" s="245" t="s">
        <v>2</v>
      </c>
      <c r="J71" s="245" t="s">
        <v>2</v>
      </c>
      <c r="K71" s="245" t="s">
        <v>2</v>
      </c>
      <c r="L71" s="245" t="s">
        <v>2</v>
      </c>
      <c r="M71" s="245"/>
      <c r="N71" s="139">
        <v>650000</v>
      </c>
      <c r="O71" s="139">
        <v>353505.35844687279</v>
      </c>
      <c r="P71" s="139">
        <v>351925.29094820499</v>
      </c>
      <c r="Q71" s="139">
        <v>148558.41661019844</v>
      </c>
      <c r="R71" s="139">
        <v>45809.128767195383</v>
      </c>
      <c r="S71" s="490">
        <v>6710.0000000000009</v>
      </c>
      <c r="T71" s="490"/>
      <c r="U71" s="264"/>
      <c r="V71" s="264"/>
      <c r="W71" s="264"/>
      <c r="X71" s="264"/>
      <c r="Y71" s="264"/>
      <c r="AA71" s="248" t="s">
        <v>6</v>
      </c>
      <c r="AB71" s="11"/>
      <c r="AC71" s="248" t="s">
        <v>6</v>
      </c>
      <c r="AD71" s="11" t="s">
        <v>6</v>
      </c>
      <c r="AE71" s="248" t="s">
        <v>6</v>
      </c>
      <c r="AF71" s="11" t="s">
        <v>6</v>
      </c>
      <c r="AG71" s="248"/>
      <c r="AH71" s="11" t="s">
        <v>6</v>
      </c>
      <c r="AI71" s="248"/>
    </row>
    <row r="72" spans="1:35" s="70" customFormat="1" outlineLevel="1">
      <c r="A72" s="240" t="s">
        <v>73</v>
      </c>
      <c r="B72" s="241" t="s">
        <v>4</v>
      </c>
      <c r="C72" s="242" t="s">
        <v>19</v>
      </c>
      <c r="D72" s="250"/>
      <c r="E72" s="243" t="s">
        <v>207</v>
      </c>
      <c r="F72" s="244" t="s">
        <v>463</v>
      </c>
      <c r="G72" s="245" t="s">
        <v>2</v>
      </c>
      <c r="H72" s="245" t="s">
        <v>2</v>
      </c>
      <c r="I72" s="245" t="s">
        <v>2</v>
      </c>
      <c r="J72" s="245" t="s">
        <v>2</v>
      </c>
      <c r="K72" s="245" t="s">
        <v>2</v>
      </c>
      <c r="L72" s="245" t="s">
        <v>2</v>
      </c>
      <c r="M72" s="245" t="s">
        <v>2</v>
      </c>
      <c r="N72" s="139">
        <v>800000</v>
      </c>
      <c r="O72" s="139">
        <v>420174.51884307561</v>
      </c>
      <c r="P72" s="139">
        <v>412565.82531323767</v>
      </c>
      <c r="Q72" s="139">
        <v>168858.01257832162</v>
      </c>
      <c r="R72" s="139">
        <v>50205.505798094709</v>
      </c>
      <c r="S72" s="490">
        <v>9900</v>
      </c>
      <c r="T72" s="490"/>
      <c r="U72" s="246"/>
      <c r="V72" s="246"/>
      <c r="W72" s="246"/>
      <c r="X72" s="246"/>
      <c r="Y72" s="246"/>
      <c r="Z72" s="247"/>
      <c r="AA72" s="248" t="s">
        <v>6</v>
      </c>
      <c r="AB72" s="11"/>
      <c r="AC72" s="248" t="s">
        <v>6</v>
      </c>
      <c r="AD72" s="11" t="s">
        <v>6</v>
      </c>
      <c r="AE72" s="248" t="s">
        <v>6</v>
      </c>
      <c r="AF72" s="11" t="s">
        <v>6</v>
      </c>
      <c r="AG72" s="248"/>
      <c r="AH72" s="11" t="s">
        <v>6</v>
      </c>
      <c r="AI72" s="248"/>
    </row>
    <row r="73" spans="1:35" s="70" customFormat="1" outlineLevel="1">
      <c r="A73" s="240" t="s">
        <v>73</v>
      </c>
      <c r="B73" s="241" t="s">
        <v>4</v>
      </c>
      <c r="C73" s="242" t="s">
        <v>348</v>
      </c>
      <c r="D73" s="250"/>
      <c r="E73" s="243" t="s">
        <v>350</v>
      </c>
      <c r="F73" s="244" t="s">
        <v>349</v>
      </c>
      <c r="G73" s="245" t="s">
        <v>2</v>
      </c>
      <c r="H73" s="245"/>
      <c r="I73" s="245"/>
      <c r="J73" s="245"/>
      <c r="K73" s="245"/>
      <c r="L73" s="245"/>
      <c r="M73" s="245"/>
      <c r="N73" s="139">
        <v>850000</v>
      </c>
      <c r="O73" s="139">
        <v>404161.06300663226</v>
      </c>
      <c r="P73" s="139">
        <v>429250</v>
      </c>
      <c r="Q73" s="139">
        <v>199750</v>
      </c>
      <c r="R73" s="139">
        <v>42500</v>
      </c>
      <c r="S73" s="490">
        <v>9240</v>
      </c>
      <c r="T73" s="490"/>
      <c r="U73" s="246"/>
      <c r="V73" s="246"/>
      <c r="W73" s="246"/>
      <c r="X73" s="246"/>
      <c r="Y73" s="246"/>
      <c r="Z73" s="247"/>
      <c r="AA73" s="248"/>
      <c r="AB73" s="11"/>
      <c r="AC73" s="248" t="s">
        <v>52</v>
      </c>
      <c r="AD73" s="11"/>
      <c r="AE73" s="248"/>
      <c r="AF73" s="11"/>
      <c r="AG73" s="248"/>
      <c r="AH73" s="11"/>
      <c r="AI73" s="248"/>
    </row>
    <row r="74" spans="1:35" s="70" customFormat="1" outlineLevel="1">
      <c r="A74" s="240" t="s">
        <v>73</v>
      </c>
      <c r="B74" s="241" t="s">
        <v>4</v>
      </c>
      <c r="C74" s="242" t="s">
        <v>352</v>
      </c>
      <c r="D74" s="250"/>
      <c r="E74" s="243" t="s">
        <v>353</v>
      </c>
      <c r="F74" s="244" t="s">
        <v>453</v>
      </c>
      <c r="H74" s="245"/>
      <c r="I74" s="245"/>
      <c r="J74" s="245"/>
      <c r="K74" s="245"/>
      <c r="L74" s="245"/>
      <c r="M74" s="245" t="s">
        <v>2</v>
      </c>
      <c r="N74" s="139">
        <v>500000</v>
      </c>
      <c r="O74" s="139">
        <v>249641.52544279193</v>
      </c>
      <c r="P74" s="139">
        <v>197500</v>
      </c>
      <c r="Q74" s="139">
        <v>80000</v>
      </c>
      <c r="R74" s="139">
        <v>27500</v>
      </c>
      <c r="S74" s="490">
        <v>3850.0000000000005</v>
      </c>
      <c r="T74" s="490"/>
      <c r="U74" s="246"/>
      <c r="V74" s="246"/>
      <c r="W74" s="246"/>
      <c r="X74" s="246"/>
      <c r="Y74" s="246"/>
      <c r="Z74" s="247"/>
      <c r="AA74" s="248"/>
      <c r="AB74" s="11"/>
      <c r="AC74" s="248" t="s">
        <v>52</v>
      </c>
      <c r="AD74" s="11"/>
      <c r="AE74" s="248"/>
      <c r="AF74" s="11"/>
      <c r="AG74" s="248"/>
      <c r="AH74" s="11"/>
      <c r="AI74" s="248"/>
    </row>
    <row r="75" spans="1:35" s="70" customFormat="1" outlineLevel="1">
      <c r="A75" s="240" t="s">
        <v>73</v>
      </c>
      <c r="B75" s="241" t="s">
        <v>4</v>
      </c>
      <c r="C75" s="242" t="s">
        <v>20</v>
      </c>
      <c r="D75" s="250"/>
      <c r="E75" s="243" t="s">
        <v>207</v>
      </c>
      <c r="F75" s="244">
        <v>0.85069444444444453</v>
      </c>
      <c r="G75" s="245" t="s">
        <v>2</v>
      </c>
      <c r="H75" s="245" t="s">
        <v>2</v>
      </c>
      <c r="I75" s="245" t="s">
        <v>2</v>
      </c>
      <c r="J75" s="245" t="s">
        <v>2</v>
      </c>
      <c r="K75" s="245" t="s">
        <v>2</v>
      </c>
      <c r="L75" s="245" t="s">
        <v>2</v>
      </c>
      <c r="M75" s="245" t="s">
        <v>2</v>
      </c>
      <c r="N75" s="139">
        <v>1150000</v>
      </c>
      <c r="O75" s="139">
        <v>621708.68347338936</v>
      </c>
      <c r="P75" s="139">
        <v>580750</v>
      </c>
      <c r="Q75" s="139">
        <v>287500</v>
      </c>
      <c r="R75" s="139">
        <v>86250</v>
      </c>
      <c r="S75" s="490">
        <v>16500</v>
      </c>
      <c r="T75" s="490"/>
      <c r="U75" s="246"/>
      <c r="V75" s="246"/>
      <c r="W75" s="246"/>
      <c r="X75" s="246"/>
      <c r="Y75" s="246"/>
      <c r="Z75" s="247"/>
      <c r="AA75" s="248" t="s">
        <v>6</v>
      </c>
      <c r="AB75" s="11"/>
      <c r="AC75" s="248" t="s">
        <v>6</v>
      </c>
      <c r="AD75" s="11" t="s">
        <v>52</v>
      </c>
      <c r="AE75" s="248" t="s">
        <v>6</v>
      </c>
      <c r="AF75" s="11" t="s">
        <v>6</v>
      </c>
      <c r="AG75" s="248" t="s">
        <v>6</v>
      </c>
      <c r="AH75" s="11" t="s">
        <v>6</v>
      </c>
      <c r="AI75" s="248" t="s">
        <v>6</v>
      </c>
    </row>
    <row r="76" spans="1:35" s="70" customFormat="1" outlineLevel="1">
      <c r="A76" s="240" t="s">
        <v>73</v>
      </c>
      <c r="B76" s="241" t="s">
        <v>4</v>
      </c>
      <c r="C76" s="242" t="s">
        <v>21</v>
      </c>
      <c r="D76" s="259"/>
      <c r="E76" s="243" t="s">
        <v>59</v>
      </c>
      <c r="F76" s="244" t="s">
        <v>451</v>
      </c>
      <c r="G76" s="245" t="s">
        <v>2</v>
      </c>
      <c r="H76" s="245" t="s">
        <v>2</v>
      </c>
      <c r="I76" s="245" t="s">
        <v>2</v>
      </c>
      <c r="J76" s="245" t="s">
        <v>2</v>
      </c>
      <c r="K76" s="245" t="s">
        <v>2</v>
      </c>
      <c r="L76" s="245" t="s">
        <v>2</v>
      </c>
      <c r="M76" s="245" t="s">
        <v>2</v>
      </c>
      <c r="N76" s="139">
        <v>1100000</v>
      </c>
      <c r="O76" s="139">
        <v>585652.80728550046</v>
      </c>
      <c r="P76" s="139">
        <v>676500</v>
      </c>
      <c r="Q76" s="139">
        <v>357500</v>
      </c>
      <c r="R76" s="139">
        <v>104500</v>
      </c>
      <c r="S76" s="490">
        <v>18810</v>
      </c>
      <c r="T76" s="490"/>
      <c r="U76" s="246"/>
      <c r="V76" s="246"/>
      <c r="W76" s="246"/>
      <c r="X76" s="246"/>
      <c r="Y76" s="246"/>
      <c r="Z76" s="247"/>
      <c r="AA76" s="248"/>
      <c r="AB76" s="11"/>
      <c r="AC76" s="248"/>
      <c r="AD76" s="11" t="s">
        <v>52</v>
      </c>
      <c r="AE76" s="248" t="s">
        <v>52</v>
      </c>
      <c r="AF76" s="11"/>
      <c r="AG76" s="248"/>
      <c r="AH76" s="11"/>
      <c r="AI76" s="248"/>
    </row>
    <row r="77" spans="1:35" s="70" customFormat="1" outlineLevel="1">
      <c r="A77" s="240" t="s">
        <v>73</v>
      </c>
      <c r="B77" s="241" t="s">
        <v>4</v>
      </c>
      <c r="C77" s="242" t="s">
        <v>354</v>
      </c>
      <c r="D77" s="259"/>
      <c r="E77" s="243" t="s">
        <v>355</v>
      </c>
      <c r="F77" s="244">
        <v>0.90625</v>
      </c>
      <c r="G77" s="245"/>
      <c r="H77" s="245"/>
      <c r="J77" s="245" t="s">
        <v>2</v>
      </c>
      <c r="K77" s="245"/>
      <c r="L77" s="245" t="s">
        <v>2</v>
      </c>
      <c r="N77" s="139">
        <v>1200000</v>
      </c>
      <c r="O77" s="139">
        <v>636348.85429683316</v>
      </c>
      <c r="P77" s="139">
        <v>726000</v>
      </c>
      <c r="Q77" s="139">
        <v>374264.22809475107</v>
      </c>
      <c r="R77" s="139">
        <v>102000.00000000001</v>
      </c>
      <c r="S77" s="490">
        <v>20570</v>
      </c>
      <c r="T77" s="490"/>
      <c r="U77" s="246"/>
      <c r="V77" s="246"/>
      <c r="W77" s="246"/>
      <c r="X77" s="246"/>
      <c r="Y77" s="246"/>
      <c r="Z77" s="247"/>
      <c r="AA77" s="248"/>
      <c r="AB77" s="11"/>
      <c r="AC77" s="248" t="s">
        <v>6</v>
      </c>
      <c r="AD77" s="11" t="s">
        <v>6</v>
      </c>
      <c r="AE77" s="248" t="s">
        <v>6</v>
      </c>
      <c r="AF77" s="11" t="s">
        <v>6</v>
      </c>
      <c r="AG77" s="248" t="s">
        <v>6</v>
      </c>
      <c r="AH77" s="11" t="s">
        <v>6</v>
      </c>
      <c r="AI77" s="248" t="s">
        <v>6</v>
      </c>
    </row>
    <row r="78" spans="1:35" s="70" customFormat="1" outlineLevel="1">
      <c r="A78" s="240" t="s">
        <v>73</v>
      </c>
      <c r="B78" s="241" t="s">
        <v>4</v>
      </c>
      <c r="C78" s="242" t="s">
        <v>418</v>
      </c>
      <c r="D78" s="259"/>
      <c r="E78" s="243" t="s">
        <v>419</v>
      </c>
      <c r="F78" s="244" t="s">
        <v>372</v>
      </c>
      <c r="G78" s="245"/>
      <c r="H78" s="245"/>
      <c r="I78" s="245" t="s">
        <v>2</v>
      </c>
      <c r="K78" s="245"/>
      <c r="L78" s="245"/>
      <c r="N78" s="139">
        <v>1350000</v>
      </c>
      <c r="O78" s="139">
        <v>730079.99999999988</v>
      </c>
      <c r="P78" s="139">
        <v>803250</v>
      </c>
      <c r="Q78" s="139">
        <v>412560</v>
      </c>
      <c r="R78" s="139">
        <v>101250</v>
      </c>
      <c r="S78" s="490">
        <v>22330</v>
      </c>
      <c r="T78" s="490"/>
      <c r="U78" s="246"/>
      <c r="V78" s="246"/>
      <c r="W78" s="246"/>
      <c r="X78" s="246"/>
      <c r="Y78" s="246"/>
      <c r="Z78" s="247"/>
      <c r="AA78" s="248"/>
      <c r="AB78" s="11" t="s">
        <v>52</v>
      </c>
      <c r="AC78" s="248"/>
      <c r="AD78" s="11"/>
      <c r="AE78" s="248"/>
      <c r="AF78" s="11"/>
      <c r="AG78" s="248"/>
      <c r="AH78" s="11"/>
      <c r="AI78" s="248"/>
    </row>
    <row r="79" spans="1:35" s="70" customFormat="1" outlineLevel="1">
      <c r="A79" s="240" t="s">
        <v>73</v>
      </c>
      <c r="B79" s="241" t="s">
        <v>4</v>
      </c>
      <c r="C79" s="242" t="s">
        <v>22</v>
      </c>
      <c r="D79" s="259"/>
      <c r="E79" s="243" t="s">
        <v>207</v>
      </c>
      <c r="F79" s="244" t="s">
        <v>367</v>
      </c>
      <c r="G79" s="245" t="s">
        <v>2</v>
      </c>
      <c r="H79" s="245"/>
      <c r="I79" s="245"/>
      <c r="J79" s="245" t="s">
        <v>2</v>
      </c>
      <c r="K79" s="245"/>
      <c r="L79" s="245" t="s">
        <v>2</v>
      </c>
      <c r="M79" s="245" t="s">
        <v>2</v>
      </c>
      <c r="N79" s="139">
        <v>1050000</v>
      </c>
      <c r="O79" s="139">
        <v>536550</v>
      </c>
      <c r="P79" s="139">
        <v>619500</v>
      </c>
      <c r="Q79" s="139">
        <v>341250</v>
      </c>
      <c r="R79" s="139">
        <v>73500</v>
      </c>
      <c r="S79" s="490">
        <v>18150</v>
      </c>
      <c r="T79" s="490"/>
      <c r="U79" s="246"/>
      <c r="V79" s="246"/>
      <c r="W79" s="246"/>
      <c r="X79" s="246"/>
      <c r="Y79" s="246"/>
      <c r="Z79" s="247"/>
      <c r="AA79" s="248"/>
      <c r="AB79" s="11"/>
      <c r="AC79" s="248" t="s">
        <v>6</v>
      </c>
      <c r="AD79" s="11" t="s">
        <v>6</v>
      </c>
      <c r="AE79" s="248" t="s">
        <v>6</v>
      </c>
      <c r="AF79" s="11" t="s">
        <v>6</v>
      </c>
      <c r="AG79" s="248" t="s">
        <v>6</v>
      </c>
      <c r="AH79" s="11" t="s">
        <v>6</v>
      </c>
      <c r="AI79" s="248" t="s">
        <v>6</v>
      </c>
    </row>
    <row r="80" spans="1:35" s="70" customFormat="1" ht="17.25" customHeight="1" outlineLevel="1">
      <c r="A80" s="240" t="s">
        <v>73</v>
      </c>
      <c r="B80" s="241" t="s">
        <v>4</v>
      </c>
      <c r="C80" s="242" t="s">
        <v>23</v>
      </c>
      <c r="D80" s="259"/>
      <c r="E80" s="243" t="s">
        <v>207</v>
      </c>
      <c r="F80" s="244" t="s">
        <v>465</v>
      </c>
      <c r="G80" s="245"/>
      <c r="H80" s="245"/>
      <c r="I80" s="245"/>
      <c r="J80" s="245" t="s">
        <v>2</v>
      </c>
      <c r="K80" s="245"/>
      <c r="M80" s="245" t="s">
        <v>2</v>
      </c>
      <c r="N80" s="139">
        <v>650000</v>
      </c>
      <c r="O80" s="139">
        <v>339430</v>
      </c>
      <c r="P80" s="139">
        <v>383500</v>
      </c>
      <c r="Q80" s="139">
        <v>214500</v>
      </c>
      <c r="R80" s="139">
        <v>45500.000000000007</v>
      </c>
      <c r="S80" s="490">
        <v>11440.000000000002</v>
      </c>
      <c r="T80" s="490"/>
      <c r="U80" s="246"/>
      <c r="V80" s="246"/>
      <c r="W80" s="246"/>
      <c r="X80" s="246"/>
      <c r="Y80" s="246"/>
      <c r="Z80" s="247"/>
      <c r="AA80" s="248" t="s">
        <v>6</v>
      </c>
      <c r="AB80" s="11"/>
      <c r="AC80" s="248" t="s">
        <v>6</v>
      </c>
      <c r="AD80" s="11" t="s">
        <v>6</v>
      </c>
      <c r="AE80" s="248" t="s">
        <v>6</v>
      </c>
      <c r="AF80" s="11" t="s">
        <v>6</v>
      </c>
      <c r="AG80" s="248" t="s">
        <v>6</v>
      </c>
      <c r="AH80" s="11" t="s">
        <v>6</v>
      </c>
      <c r="AI80" s="248" t="s">
        <v>6</v>
      </c>
    </row>
    <row r="81" spans="1:36" s="70" customFormat="1" outlineLevel="1">
      <c r="A81" s="240" t="s">
        <v>73</v>
      </c>
      <c r="B81" s="241" t="s">
        <v>4</v>
      </c>
      <c r="C81" s="242" t="s">
        <v>253</v>
      </c>
      <c r="D81" s="259"/>
      <c r="E81" s="243" t="s">
        <v>504</v>
      </c>
      <c r="F81" s="244" t="s">
        <v>503</v>
      </c>
      <c r="G81" s="245"/>
      <c r="H81" s="245"/>
      <c r="I81" s="245" t="s">
        <v>2</v>
      </c>
      <c r="J81" s="245"/>
      <c r="K81" s="245" t="s">
        <v>2</v>
      </c>
      <c r="L81" s="245"/>
      <c r="M81" s="245"/>
      <c r="N81" s="139">
        <v>1050000</v>
      </c>
      <c r="O81" s="139">
        <v>550498.13200498128</v>
      </c>
      <c r="P81" s="139">
        <v>661500</v>
      </c>
      <c r="Q81" s="139">
        <v>357000</v>
      </c>
      <c r="R81" s="139">
        <v>99750</v>
      </c>
      <c r="S81" s="490">
        <v>18810</v>
      </c>
      <c r="T81" s="490"/>
      <c r="U81" s="246"/>
      <c r="V81" s="246"/>
      <c r="W81" s="246"/>
      <c r="X81" s="246"/>
      <c r="Y81" s="246"/>
      <c r="Z81" s="247"/>
      <c r="AA81" s="248"/>
      <c r="AB81" s="11" t="s">
        <v>52</v>
      </c>
      <c r="AC81" s="248"/>
      <c r="AD81" s="11"/>
      <c r="AE81" s="248"/>
      <c r="AF81" s="11"/>
      <c r="AG81" s="248"/>
      <c r="AH81" s="11"/>
      <c r="AI81" s="248"/>
    </row>
    <row r="82" spans="1:36" s="70" customFormat="1" outlineLevel="1">
      <c r="A82" s="240" t="s">
        <v>73</v>
      </c>
      <c r="B82" s="241" t="s">
        <v>4</v>
      </c>
      <c r="C82" s="242" t="s">
        <v>364</v>
      </c>
      <c r="D82" s="259"/>
      <c r="E82" s="243" t="s">
        <v>365</v>
      </c>
      <c r="F82" s="244" t="s">
        <v>506</v>
      </c>
      <c r="H82" s="245" t="s">
        <v>2</v>
      </c>
      <c r="J82" s="245"/>
      <c r="K82" s="245"/>
      <c r="L82" s="245"/>
      <c r="M82" s="245"/>
      <c r="N82" s="139">
        <v>750000</v>
      </c>
      <c r="O82" s="139">
        <v>380686.20081699477</v>
      </c>
      <c r="P82" s="139">
        <v>457500</v>
      </c>
      <c r="Q82" s="139">
        <v>248097.22080109565</v>
      </c>
      <c r="R82" s="139">
        <v>60000</v>
      </c>
      <c r="S82" s="490">
        <v>13420.000000000002</v>
      </c>
      <c r="T82" s="490"/>
      <c r="U82" s="246"/>
      <c r="V82" s="246"/>
      <c r="W82" s="246"/>
      <c r="X82" s="246"/>
      <c r="Y82" s="246"/>
      <c r="Z82" s="247"/>
      <c r="AA82" s="248"/>
      <c r="AB82" s="11" t="s">
        <v>52</v>
      </c>
      <c r="AC82" s="248" t="s">
        <v>52</v>
      </c>
      <c r="AD82" s="11"/>
      <c r="AE82" s="248"/>
      <c r="AG82" s="248"/>
      <c r="AH82" s="11"/>
      <c r="AI82" s="248"/>
    </row>
    <row r="83" spans="1:36" s="70" customFormat="1" outlineLevel="1">
      <c r="A83" s="240" t="s">
        <v>73</v>
      </c>
      <c r="B83" s="241" t="s">
        <v>4</v>
      </c>
      <c r="C83" s="242" t="s">
        <v>366</v>
      </c>
      <c r="D83" s="259"/>
      <c r="E83" s="243" t="s">
        <v>365</v>
      </c>
      <c r="F83" s="244">
        <v>0.97916666666666663</v>
      </c>
      <c r="H83" s="245" t="s">
        <v>2</v>
      </c>
      <c r="J83" s="245"/>
      <c r="K83" s="245"/>
      <c r="L83" s="245"/>
      <c r="M83" s="245"/>
      <c r="N83" s="139">
        <v>450000</v>
      </c>
      <c r="O83" s="139">
        <v>207566.86798964624</v>
      </c>
      <c r="P83" s="139">
        <v>306493.87402933562</v>
      </c>
      <c r="Q83" s="139">
        <v>175997.75668679897</v>
      </c>
      <c r="R83" s="139">
        <v>28813.97756686799</v>
      </c>
      <c r="S83" s="490">
        <v>7810.0000000000009</v>
      </c>
      <c r="T83" s="490"/>
      <c r="U83" s="246"/>
      <c r="V83" s="246"/>
      <c r="W83" s="246"/>
      <c r="X83" s="246"/>
      <c r="Y83" s="246"/>
      <c r="Z83" s="247"/>
      <c r="AA83" s="248"/>
      <c r="AB83" s="11" t="s">
        <v>52</v>
      </c>
      <c r="AC83" s="248" t="s">
        <v>52</v>
      </c>
      <c r="AD83" s="11"/>
      <c r="AE83" s="248"/>
      <c r="AG83" s="248"/>
      <c r="AH83" s="11"/>
      <c r="AI83" s="248"/>
    </row>
    <row r="84" spans="1:36" s="70" customFormat="1" outlineLevel="1">
      <c r="A84" s="240" t="s">
        <v>73</v>
      </c>
      <c r="B84" s="241" t="s">
        <v>4</v>
      </c>
      <c r="C84" s="242" t="s">
        <v>24</v>
      </c>
      <c r="D84" s="259"/>
      <c r="E84" s="243" t="s">
        <v>351</v>
      </c>
      <c r="F84" s="244" t="s">
        <v>452</v>
      </c>
      <c r="G84" s="245" t="s">
        <v>2</v>
      </c>
      <c r="H84" s="255"/>
      <c r="I84" s="255"/>
      <c r="J84" s="255"/>
      <c r="K84" s="255"/>
      <c r="L84" s="255"/>
      <c r="M84" s="245"/>
      <c r="N84" s="139">
        <v>700000</v>
      </c>
      <c r="O84" s="139">
        <v>340533.12688764004</v>
      </c>
      <c r="P84" s="139">
        <v>420064.89658599993</v>
      </c>
      <c r="Q84" s="139">
        <v>245480.81456843929</v>
      </c>
      <c r="R84" s="139">
        <v>58762.632055154128</v>
      </c>
      <c r="S84" s="490">
        <v>13860.000000000002</v>
      </c>
      <c r="T84" s="490"/>
      <c r="U84" s="246"/>
      <c r="V84" s="246"/>
      <c r="W84" s="246"/>
      <c r="X84" s="246"/>
      <c r="Y84" s="246"/>
      <c r="Z84" s="247"/>
      <c r="AA84" s="248" t="s">
        <v>6</v>
      </c>
      <c r="AB84" s="11" t="s">
        <v>6</v>
      </c>
      <c r="AC84" s="248" t="s">
        <v>52</v>
      </c>
      <c r="AD84" s="11" t="s">
        <v>6</v>
      </c>
      <c r="AE84" s="248" t="s">
        <v>6</v>
      </c>
      <c r="AF84" s="11" t="s">
        <v>6</v>
      </c>
      <c r="AG84" s="248" t="s">
        <v>6</v>
      </c>
      <c r="AH84" s="11" t="s">
        <v>6</v>
      </c>
      <c r="AI84" s="248" t="s">
        <v>6</v>
      </c>
    </row>
    <row r="85" spans="1:36" s="70" customFormat="1" outlineLevel="1">
      <c r="A85" s="240" t="s">
        <v>73</v>
      </c>
      <c r="B85" s="241" t="s">
        <v>4</v>
      </c>
      <c r="C85" s="242" t="s">
        <v>25</v>
      </c>
      <c r="D85" s="259"/>
      <c r="E85" s="243" t="s">
        <v>58</v>
      </c>
      <c r="F85" s="244" t="s">
        <v>464</v>
      </c>
      <c r="G85" s="245"/>
      <c r="H85" s="245" t="s">
        <v>2</v>
      </c>
      <c r="I85" s="245" t="s">
        <v>2</v>
      </c>
      <c r="J85" s="245" t="s">
        <v>2</v>
      </c>
      <c r="K85" s="245" t="s">
        <v>2</v>
      </c>
      <c r="L85" s="245" t="s">
        <v>2</v>
      </c>
      <c r="M85" s="245" t="s">
        <v>2</v>
      </c>
      <c r="N85" s="139">
        <v>450000</v>
      </c>
      <c r="O85" s="139">
        <v>238234.61136688979</v>
      </c>
      <c r="P85" s="139">
        <v>303075.79216156615</v>
      </c>
      <c r="Q85" s="139">
        <v>153650.32692382095</v>
      </c>
      <c r="R85" s="139">
        <v>44937.516926529192</v>
      </c>
      <c r="S85" s="490">
        <v>6710.0000000000009</v>
      </c>
      <c r="T85" s="490"/>
      <c r="U85" s="246"/>
      <c r="V85" s="246"/>
      <c r="W85" s="246"/>
      <c r="X85" s="246"/>
      <c r="Y85" s="246"/>
      <c r="Z85" s="247"/>
      <c r="AA85" s="248" t="s">
        <v>6</v>
      </c>
      <c r="AB85" s="11"/>
      <c r="AC85" s="248" t="s">
        <v>6</v>
      </c>
      <c r="AD85" s="11" t="s">
        <v>6</v>
      </c>
      <c r="AE85" s="248" t="s">
        <v>6</v>
      </c>
      <c r="AF85" s="11" t="s">
        <v>6</v>
      </c>
      <c r="AG85" s="248" t="s">
        <v>6</v>
      </c>
      <c r="AH85" s="11" t="s">
        <v>6</v>
      </c>
      <c r="AI85" s="248" t="s">
        <v>6</v>
      </c>
    </row>
    <row r="86" spans="1:36" s="249" customFormat="1">
      <c r="A86" s="240"/>
      <c r="B86" s="262" t="s">
        <v>4</v>
      </c>
      <c r="C86" s="242"/>
      <c r="D86" s="243"/>
      <c r="E86" s="243"/>
      <c r="F86" s="244"/>
      <c r="G86" s="245"/>
      <c r="H86" s="245"/>
      <c r="I86" s="245"/>
      <c r="J86" s="245"/>
      <c r="K86" s="245"/>
      <c r="L86" s="245"/>
      <c r="M86" s="245"/>
      <c r="N86" s="139"/>
      <c r="O86" s="139"/>
      <c r="P86" s="139"/>
      <c r="Q86" s="139"/>
      <c r="R86" s="139"/>
      <c r="S86" s="490"/>
      <c r="T86" s="490"/>
      <c r="U86" s="246"/>
      <c r="V86" s="246"/>
      <c r="W86" s="246"/>
      <c r="X86" s="246"/>
      <c r="Y86" s="246"/>
      <c r="Z86" s="247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</row>
    <row r="87" spans="1:36" s="249" customFormat="1">
      <c r="A87" s="240" t="s">
        <v>73</v>
      </c>
      <c r="B87" s="241" t="s">
        <v>5</v>
      </c>
      <c r="C87" s="242" t="s">
        <v>473</v>
      </c>
      <c r="D87" s="243"/>
      <c r="E87" s="243" t="s">
        <v>474</v>
      </c>
      <c r="F87" s="244">
        <v>0.29166666666666669</v>
      </c>
      <c r="G87" s="245"/>
      <c r="H87" s="245" t="s">
        <v>2</v>
      </c>
      <c r="I87" s="245" t="s">
        <v>2</v>
      </c>
      <c r="J87" s="245" t="s">
        <v>2</v>
      </c>
      <c r="K87" s="245" t="s">
        <v>2</v>
      </c>
      <c r="L87" s="245" t="s">
        <v>2</v>
      </c>
      <c r="M87" s="245"/>
      <c r="N87" s="139">
        <v>350000</v>
      </c>
      <c r="O87" s="139">
        <v>207704.91803278687</v>
      </c>
      <c r="P87" s="139">
        <v>173278.68852459016</v>
      </c>
      <c r="Q87" s="139">
        <v>89508.196721311469</v>
      </c>
      <c r="R87" s="139">
        <v>16065.573770491803</v>
      </c>
      <c r="S87" s="490">
        <v>3300.0000000000005</v>
      </c>
      <c r="T87" s="490"/>
      <c r="U87" s="246"/>
      <c r="V87" s="246"/>
      <c r="W87" s="246"/>
      <c r="X87" s="246"/>
      <c r="Y87" s="246"/>
      <c r="Z87" s="247"/>
      <c r="AA87" s="248"/>
      <c r="AB87" s="11"/>
      <c r="AC87" s="248"/>
      <c r="AD87" s="11" t="s">
        <v>52</v>
      </c>
      <c r="AE87" s="248" t="s">
        <v>52</v>
      </c>
      <c r="AF87" s="11"/>
      <c r="AG87" s="248"/>
      <c r="AH87" s="11"/>
      <c r="AI87" s="248"/>
      <c r="AJ87" s="246"/>
    </row>
    <row r="88" spans="1:36" s="249" customFormat="1">
      <c r="A88" s="240" t="s">
        <v>73</v>
      </c>
      <c r="B88" s="241" t="s">
        <v>5</v>
      </c>
      <c r="C88" s="242" t="s">
        <v>251</v>
      </c>
      <c r="D88" s="243"/>
      <c r="E88" s="243" t="s">
        <v>252</v>
      </c>
      <c r="F88" s="244">
        <v>0.31597222222222221</v>
      </c>
      <c r="G88" s="245"/>
      <c r="H88" s="245" t="s">
        <v>2</v>
      </c>
      <c r="I88" s="245" t="s">
        <v>2</v>
      </c>
      <c r="J88" s="245" t="s">
        <v>2</v>
      </c>
      <c r="K88" s="245" t="s">
        <v>2</v>
      </c>
      <c r="L88" s="245" t="s">
        <v>2</v>
      </c>
      <c r="M88" s="245"/>
      <c r="N88" s="139">
        <v>800000</v>
      </c>
      <c r="O88" s="139">
        <v>474125.70183549559</v>
      </c>
      <c r="P88" s="139">
        <v>360000</v>
      </c>
      <c r="Q88" s="139">
        <v>160000</v>
      </c>
      <c r="R88" s="139">
        <v>24000</v>
      </c>
      <c r="S88" s="490">
        <v>6050.0000000000009</v>
      </c>
      <c r="T88" s="490"/>
      <c r="U88" s="246"/>
      <c r="V88" s="246"/>
      <c r="W88" s="246"/>
      <c r="X88" s="246"/>
      <c r="Y88" s="246"/>
      <c r="Z88" s="247"/>
      <c r="AA88" s="248" t="s">
        <v>6</v>
      </c>
      <c r="AB88" s="11" t="s">
        <v>6</v>
      </c>
      <c r="AC88" s="248" t="s">
        <v>6</v>
      </c>
      <c r="AD88" s="11" t="s">
        <v>52</v>
      </c>
      <c r="AE88" s="248" t="s">
        <v>52</v>
      </c>
      <c r="AF88" s="11" t="s">
        <v>6</v>
      </c>
      <c r="AG88" s="248" t="s">
        <v>6</v>
      </c>
      <c r="AH88" s="11" t="s">
        <v>6</v>
      </c>
      <c r="AI88" s="248" t="s">
        <v>6</v>
      </c>
      <c r="AJ88" s="246"/>
    </row>
    <row r="89" spans="1:36" s="249" customFormat="1">
      <c r="A89" s="240" t="s">
        <v>73</v>
      </c>
      <c r="B89" s="241" t="s">
        <v>5</v>
      </c>
      <c r="C89" s="242" t="s">
        <v>507</v>
      </c>
      <c r="D89" s="243"/>
      <c r="E89" s="243" t="s">
        <v>508</v>
      </c>
      <c r="F89" s="244" t="s">
        <v>509</v>
      </c>
      <c r="G89" s="245" t="s">
        <v>2</v>
      </c>
      <c r="H89" s="245" t="s">
        <v>2</v>
      </c>
      <c r="I89" s="245" t="s">
        <v>2</v>
      </c>
      <c r="J89" s="245" t="s">
        <v>2</v>
      </c>
      <c r="K89" s="245" t="s">
        <v>2</v>
      </c>
      <c r="L89" s="245" t="s">
        <v>2</v>
      </c>
      <c r="M89" s="245" t="s">
        <v>2</v>
      </c>
      <c r="N89" s="139">
        <v>420000</v>
      </c>
      <c r="O89" s="139">
        <v>247800</v>
      </c>
      <c r="P89" s="139">
        <v>164849.99999999997</v>
      </c>
      <c r="Q89" s="139">
        <v>80850.000000000015</v>
      </c>
      <c r="R89" s="139">
        <v>16800</v>
      </c>
      <c r="S89" s="490">
        <v>3080.0000000000005</v>
      </c>
      <c r="T89" s="490"/>
      <c r="U89" s="246"/>
      <c r="V89" s="246"/>
      <c r="W89" s="246"/>
      <c r="X89" s="246"/>
      <c r="Y89" s="246"/>
      <c r="Z89" s="247"/>
      <c r="AA89" s="248"/>
      <c r="AB89" s="11" t="s">
        <v>52</v>
      </c>
      <c r="AC89" s="248"/>
      <c r="AD89" s="11"/>
      <c r="AE89" s="248" t="s">
        <v>52</v>
      </c>
      <c r="AF89" s="11"/>
      <c r="AG89" s="248"/>
      <c r="AH89" s="11"/>
      <c r="AI89" s="248"/>
      <c r="AJ89" s="246"/>
    </row>
    <row r="90" spans="1:36" s="249" customFormat="1">
      <c r="A90" s="240" t="s">
        <v>73</v>
      </c>
      <c r="B90" s="241" t="s">
        <v>5</v>
      </c>
      <c r="C90" s="242" t="s">
        <v>470</v>
      </c>
      <c r="D90" s="243"/>
      <c r="E90" s="243" t="s">
        <v>472</v>
      </c>
      <c r="F90" s="244" t="s">
        <v>471</v>
      </c>
      <c r="G90" s="245" t="s">
        <v>2</v>
      </c>
      <c r="H90" s="245" t="s">
        <v>2</v>
      </c>
      <c r="I90" s="245" t="s">
        <v>2</v>
      </c>
      <c r="J90" s="245" t="s">
        <v>2</v>
      </c>
      <c r="K90" s="245" t="s">
        <v>2</v>
      </c>
      <c r="L90" s="245" t="s">
        <v>2</v>
      </c>
      <c r="M90" s="245" t="s">
        <v>2</v>
      </c>
      <c r="N90" s="139">
        <v>750000</v>
      </c>
      <c r="O90" s="139">
        <v>420602.1251475797</v>
      </c>
      <c r="P90" s="139">
        <v>232880.75560802835</v>
      </c>
      <c r="Q90" s="139">
        <v>108913.81345926801</v>
      </c>
      <c r="R90" s="139">
        <v>28335.301062573788</v>
      </c>
      <c r="S90" s="490">
        <v>4070.0000000000005</v>
      </c>
      <c r="T90" s="490"/>
      <c r="U90" s="246"/>
      <c r="V90" s="246"/>
      <c r="W90" s="246"/>
      <c r="X90" s="246"/>
      <c r="Y90" s="246"/>
      <c r="Z90" s="247"/>
      <c r="AA90" s="248"/>
      <c r="AB90" s="11"/>
      <c r="AC90" s="248"/>
      <c r="AD90" s="11" t="s">
        <v>52</v>
      </c>
      <c r="AE90" s="248" t="s">
        <v>52</v>
      </c>
      <c r="AF90" s="11" t="s">
        <v>52</v>
      </c>
      <c r="AG90" s="248"/>
      <c r="AH90" s="11"/>
      <c r="AI90" s="248"/>
      <c r="AJ90" s="246"/>
    </row>
    <row r="91" spans="1:36" s="70" customFormat="1" outlineLevel="1">
      <c r="A91" s="240" t="s">
        <v>73</v>
      </c>
      <c r="B91" s="241" t="s">
        <v>5</v>
      </c>
      <c r="C91" s="242" t="s">
        <v>26</v>
      </c>
      <c r="D91" s="259"/>
      <c r="E91" s="243" t="s">
        <v>40</v>
      </c>
      <c r="F91" s="244">
        <v>0.57986111111111105</v>
      </c>
      <c r="G91" s="245" t="s">
        <v>2</v>
      </c>
      <c r="H91" s="245" t="s">
        <v>2</v>
      </c>
      <c r="I91" s="245" t="s">
        <v>2</v>
      </c>
      <c r="J91" s="245" t="s">
        <v>2</v>
      </c>
      <c r="K91" s="245" t="s">
        <v>2</v>
      </c>
      <c r="L91" s="245" t="s">
        <v>2</v>
      </c>
      <c r="M91" s="245" t="s">
        <v>2</v>
      </c>
      <c r="N91" s="139">
        <v>1550000</v>
      </c>
      <c r="O91" s="139">
        <v>823224.36657453922</v>
      </c>
      <c r="P91" s="139">
        <v>643250</v>
      </c>
      <c r="Q91" s="139">
        <v>285990.35636254051</v>
      </c>
      <c r="R91" s="139">
        <v>100750</v>
      </c>
      <c r="S91" s="490">
        <v>10230</v>
      </c>
      <c r="T91" s="490"/>
      <c r="U91" s="246"/>
      <c r="V91" s="246"/>
      <c r="W91" s="246"/>
      <c r="X91" s="246"/>
      <c r="Y91" s="246"/>
      <c r="Z91" s="247"/>
      <c r="AA91" s="248" t="s">
        <v>6</v>
      </c>
      <c r="AB91" s="11" t="s">
        <v>6</v>
      </c>
      <c r="AC91" s="248" t="s">
        <v>6</v>
      </c>
      <c r="AD91" s="11" t="s">
        <v>52</v>
      </c>
      <c r="AE91" s="248" t="s">
        <v>6</v>
      </c>
      <c r="AF91" s="11" t="s">
        <v>6</v>
      </c>
      <c r="AG91" s="248" t="s">
        <v>6</v>
      </c>
      <c r="AH91" s="11" t="s">
        <v>6</v>
      </c>
      <c r="AI91" s="248" t="s">
        <v>6</v>
      </c>
    </row>
    <row r="92" spans="1:36" s="70" customFormat="1" outlineLevel="1">
      <c r="A92" s="240" t="s">
        <v>73</v>
      </c>
      <c r="B92" s="241" t="s">
        <v>5</v>
      </c>
      <c r="C92" s="242" t="s">
        <v>27</v>
      </c>
      <c r="D92" s="259"/>
      <c r="E92" s="243" t="s">
        <v>41</v>
      </c>
      <c r="F92" s="244" t="s">
        <v>197</v>
      </c>
      <c r="G92" s="245" t="s">
        <v>2</v>
      </c>
      <c r="H92" s="245" t="s">
        <v>2</v>
      </c>
      <c r="I92" s="245" t="s">
        <v>2</v>
      </c>
      <c r="J92" s="245" t="s">
        <v>2</v>
      </c>
      <c r="K92" s="245" t="s">
        <v>2</v>
      </c>
      <c r="L92" s="245" t="s">
        <v>2</v>
      </c>
      <c r="M92" s="245" t="s">
        <v>2</v>
      </c>
      <c r="N92" s="139">
        <v>2100000</v>
      </c>
      <c r="O92" s="139">
        <v>1069354.7249835744</v>
      </c>
      <c r="P92" s="139">
        <v>924000</v>
      </c>
      <c r="Q92" s="139">
        <v>396061.79256117559</v>
      </c>
      <c r="R92" s="139">
        <v>157500</v>
      </c>
      <c r="S92" s="490">
        <v>13860.000000000002</v>
      </c>
      <c r="T92" s="490"/>
      <c r="U92" s="246"/>
      <c r="V92" s="246"/>
      <c r="W92" s="246"/>
      <c r="X92" s="246"/>
      <c r="Y92" s="246"/>
      <c r="Z92" s="247"/>
      <c r="AA92" s="248" t="s">
        <v>6</v>
      </c>
      <c r="AB92" s="11" t="s">
        <v>6</v>
      </c>
      <c r="AC92" s="248" t="s">
        <v>6</v>
      </c>
      <c r="AD92" s="11" t="s">
        <v>52</v>
      </c>
      <c r="AE92" s="248" t="s">
        <v>6</v>
      </c>
      <c r="AF92" s="11" t="s">
        <v>6</v>
      </c>
      <c r="AG92" s="248" t="s">
        <v>6</v>
      </c>
      <c r="AH92" s="11" t="s">
        <v>6</v>
      </c>
      <c r="AI92" s="248" t="s">
        <v>6</v>
      </c>
    </row>
    <row r="93" spans="1:36" s="70" customFormat="1" outlineLevel="1">
      <c r="A93" s="240" t="s">
        <v>73</v>
      </c>
      <c r="B93" s="241" t="s">
        <v>5</v>
      </c>
      <c r="C93" s="242" t="s">
        <v>172</v>
      </c>
      <c r="D93" s="250"/>
      <c r="E93" s="243" t="s">
        <v>468</v>
      </c>
      <c r="F93" s="244">
        <v>0.60416666666666663</v>
      </c>
      <c r="G93" s="245" t="s">
        <v>2</v>
      </c>
      <c r="H93" s="75"/>
      <c r="I93" s="75"/>
      <c r="J93" s="75"/>
      <c r="K93" s="75"/>
      <c r="L93" s="75"/>
      <c r="M93" s="245"/>
      <c r="N93" s="139">
        <v>1550000</v>
      </c>
      <c r="O93" s="139">
        <v>776542.46215498191</v>
      </c>
      <c r="P93" s="139">
        <v>769303.86634901795</v>
      </c>
      <c r="Q93" s="139">
        <v>387500</v>
      </c>
      <c r="R93" s="139">
        <v>150320.15826776114</v>
      </c>
      <c r="S93" s="490">
        <v>12100.000000000002</v>
      </c>
      <c r="T93" s="490"/>
      <c r="U93" s="264"/>
      <c r="V93" s="264"/>
      <c r="W93" s="264"/>
      <c r="X93" s="264"/>
      <c r="Y93" s="264"/>
      <c r="AA93" s="248" t="s">
        <v>6</v>
      </c>
      <c r="AB93" s="11" t="s">
        <v>6</v>
      </c>
      <c r="AC93" s="248" t="s">
        <v>6</v>
      </c>
      <c r="AD93" s="11"/>
      <c r="AE93" s="248" t="s">
        <v>52</v>
      </c>
      <c r="AG93" s="248" t="s">
        <v>6</v>
      </c>
      <c r="AH93" s="11" t="s">
        <v>6</v>
      </c>
      <c r="AI93" s="248" t="s">
        <v>6</v>
      </c>
    </row>
    <row r="94" spans="1:36" s="70" customFormat="1" outlineLevel="1">
      <c r="A94" s="240" t="s">
        <v>73</v>
      </c>
      <c r="B94" s="241" t="s">
        <v>5</v>
      </c>
      <c r="C94" s="242" t="s">
        <v>171</v>
      </c>
      <c r="D94" s="250"/>
      <c r="E94" s="243" t="s">
        <v>469</v>
      </c>
      <c r="F94" s="244" t="s">
        <v>375</v>
      </c>
      <c r="G94" s="245"/>
      <c r="H94" s="75"/>
      <c r="I94" s="75"/>
      <c r="J94" s="75"/>
      <c r="K94" s="75"/>
      <c r="L94" s="75"/>
      <c r="M94" s="245" t="s">
        <v>2</v>
      </c>
      <c r="N94" s="139">
        <v>1050000</v>
      </c>
      <c r="O94" s="139">
        <v>601123.80052559997</v>
      </c>
      <c r="P94" s="139">
        <v>475080.35154428822</v>
      </c>
      <c r="Q94" s="139">
        <v>217101.21317881302</v>
      </c>
      <c r="R94" s="139">
        <v>64092.93022385551</v>
      </c>
      <c r="S94" s="490">
        <v>7700.0000000000009</v>
      </c>
      <c r="T94" s="490"/>
      <c r="U94" s="246"/>
      <c r="V94" s="246"/>
      <c r="W94" s="246"/>
      <c r="X94" s="246"/>
      <c r="Y94" s="246"/>
      <c r="Z94" s="247"/>
      <c r="AA94" s="248"/>
      <c r="AB94" s="11" t="s">
        <v>52</v>
      </c>
      <c r="AC94" s="248"/>
      <c r="AD94" s="11"/>
      <c r="AE94" s="248" t="s">
        <v>52</v>
      </c>
      <c r="AF94" s="11"/>
      <c r="AG94" s="248"/>
      <c r="AH94" s="11"/>
      <c r="AI94" s="248"/>
    </row>
    <row r="95" spans="1:36" s="70" customFormat="1" outlineLevel="1">
      <c r="A95" s="240" t="s">
        <v>73</v>
      </c>
      <c r="B95" s="241" t="s">
        <v>5</v>
      </c>
      <c r="C95" s="242" t="s">
        <v>475</v>
      </c>
      <c r="D95" s="250"/>
      <c r="E95" s="243" t="s">
        <v>477</v>
      </c>
      <c r="F95" s="244" t="s">
        <v>476</v>
      </c>
      <c r="G95" s="245"/>
      <c r="H95" s="245" t="s">
        <v>2</v>
      </c>
      <c r="I95" s="245" t="s">
        <v>2</v>
      </c>
      <c r="J95" s="245" t="s">
        <v>2</v>
      </c>
      <c r="K95" s="245" t="s">
        <v>2</v>
      </c>
      <c r="L95" s="245" t="s">
        <v>2</v>
      </c>
      <c r="M95" s="245"/>
      <c r="N95" s="139">
        <v>600000</v>
      </c>
      <c r="O95" s="139">
        <v>340469.20821114373</v>
      </c>
      <c r="P95" s="139">
        <v>218181.81818181818</v>
      </c>
      <c r="Q95" s="139">
        <v>103812.31671554253</v>
      </c>
      <c r="R95" s="139">
        <v>31671.554252199414</v>
      </c>
      <c r="S95" s="490">
        <v>3850.0000000000005</v>
      </c>
      <c r="T95" s="490"/>
      <c r="U95" s="246"/>
      <c r="V95" s="246"/>
      <c r="W95" s="246"/>
      <c r="X95" s="246"/>
      <c r="Y95" s="246"/>
      <c r="Z95" s="247"/>
      <c r="AA95" s="248"/>
      <c r="AB95" s="11"/>
      <c r="AC95" s="248"/>
      <c r="AD95" s="11"/>
      <c r="AE95" s="248" t="s">
        <v>52</v>
      </c>
      <c r="AF95" s="11" t="s">
        <v>52</v>
      </c>
      <c r="AG95" s="248" t="s">
        <v>52</v>
      </c>
      <c r="AH95" s="11"/>
      <c r="AI95" s="248" t="s">
        <v>52</v>
      </c>
    </row>
    <row r="96" spans="1:36" s="70" customFormat="1" outlineLevel="1">
      <c r="A96" s="240" t="s">
        <v>73</v>
      </c>
      <c r="B96" s="241" t="s">
        <v>5</v>
      </c>
      <c r="C96" s="242" t="s">
        <v>478</v>
      </c>
      <c r="D96" s="250"/>
      <c r="E96" s="243" t="s">
        <v>480</v>
      </c>
      <c r="F96" s="244" t="s">
        <v>479</v>
      </c>
      <c r="G96" s="245" t="s">
        <v>2</v>
      </c>
      <c r="I96" s="245"/>
      <c r="J96" s="245"/>
      <c r="K96" s="245"/>
      <c r="L96" s="245"/>
      <c r="M96" s="245"/>
      <c r="N96" s="139">
        <v>1000000</v>
      </c>
      <c r="O96" s="139">
        <v>546382.1892393321</v>
      </c>
      <c r="P96" s="139">
        <v>412801.48423005565</v>
      </c>
      <c r="Q96" s="139">
        <v>198515.76994434136</v>
      </c>
      <c r="R96" s="139">
        <v>54730.983302411878</v>
      </c>
      <c r="S96" s="490">
        <v>7260</v>
      </c>
      <c r="T96" s="490"/>
      <c r="U96" s="246"/>
      <c r="V96" s="246"/>
      <c r="W96" s="246"/>
      <c r="X96" s="246"/>
      <c r="Y96" s="246"/>
      <c r="Z96" s="247"/>
      <c r="AA96" s="248"/>
      <c r="AB96" s="11"/>
      <c r="AC96" s="248"/>
      <c r="AD96" s="11"/>
      <c r="AE96" s="248" t="s">
        <v>52</v>
      </c>
      <c r="AF96" s="11"/>
      <c r="AG96" s="248"/>
      <c r="AH96" s="11"/>
      <c r="AI96" s="248"/>
    </row>
    <row r="97" spans="1:35" s="70" customFormat="1" outlineLevel="1">
      <c r="A97" s="240" t="s">
        <v>73</v>
      </c>
      <c r="B97" s="241" t="s">
        <v>5</v>
      </c>
      <c r="C97" s="242" t="s">
        <v>510</v>
      </c>
      <c r="D97" s="250"/>
      <c r="E97" s="243" t="s">
        <v>512</v>
      </c>
      <c r="F97" s="244" t="s">
        <v>511</v>
      </c>
      <c r="I97" s="245"/>
      <c r="J97" s="245"/>
      <c r="K97" s="245"/>
      <c r="L97" s="245"/>
      <c r="M97" s="245" t="s">
        <v>2</v>
      </c>
      <c r="N97" s="139">
        <v>1000000</v>
      </c>
      <c r="O97" s="139">
        <v>594909.86214209977</v>
      </c>
      <c r="P97" s="139">
        <v>433722.1633085896</v>
      </c>
      <c r="Q97" s="139">
        <v>195121.95121951221</v>
      </c>
      <c r="R97" s="139">
        <v>46659.597030752921</v>
      </c>
      <c r="S97" s="490">
        <v>7370.0000000000009</v>
      </c>
      <c r="T97" s="490"/>
      <c r="U97" s="246"/>
      <c r="V97" s="246"/>
      <c r="W97" s="246"/>
      <c r="X97" s="246"/>
      <c r="Y97" s="246"/>
      <c r="Z97" s="247"/>
      <c r="AA97" s="248"/>
      <c r="AB97" s="11" t="s">
        <v>52</v>
      </c>
      <c r="AC97" s="248"/>
      <c r="AD97" s="11"/>
      <c r="AE97" s="248" t="s">
        <v>52</v>
      </c>
      <c r="AF97" s="11"/>
      <c r="AG97" s="248"/>
      <c r="AH97" s="11"/>
      <c r="AI97" s="248"/>
    </row>
    <row r="98" spans="1:35" s="70" customFormat="1" outlineLevel="1">
      <c r="A98" s="240" t="s">
        <v>73</v>
      </c>
      <c r="B98" s="241" t="s">
        <v>5</v>
      </c>
      <c r="C98" s="242" t="s">
        <v>246</v>
      </c>
      <c r="D98" s="250"/>
      <c r="E98" s="243" t="s">
        <v>248</v>
      </c>
      <c r="F98" s="244">
        <v>0.72569444444444453</v>
      </c>
      <c r="G98" s="75"/>
      <c r="H98" s="245" t="s">
        <v>2</v>
      </c>
      <c r="I98" s="245" t="s">
        <v>2</v>
      </c>
      <c r="J98" s="245" t="s">
        <v>2</v>
      </c>
      <c r="K98" s="245" t="s">
        <v>2</v>
      </c>
      <c r="L98" s="245" t="s">
        <v>2</v>
      </c>
      <c r="M98" s="75"/>
      <c r="N98" s="139">
        <v>1200000</v>
      </c>
      <c r="O98" s="139">
        <v>653028.00010542863</v>
      </c>
      <c r="P98" s="139">
        <v>399225.53834529658</v>
      </c>
      <c r="Q98" s="139">
        <v>192541.79808646909</v>
      </c>
      <c r="R98" s="139">
        <v>38109.839133376096</v>
      </c>
      <c r="S98" s="490">
        <v>7810.0000000000009</v>
      </c>
      <c r="T98" s="490"/>
      <c r="U98" s="264"/>
      <c r="V98" s="264"/>
      <c r="W98" s="264"/>
      <c r="X98" s="264"/>
      <c r="Y98" s="264"/>
      <c r="AA98" s="248" t="s">
        <v>6</v>
      </c>
      <c r="AB98" s="11" t="s">
        <v>52</v>
      </c>
      <c r="AC98" s="248" t="s">
        <v>6</v>
      </c>
      <c r="AD98" s="11" t="s">
        <v>6</v>
      </c>
      <c r="AE98" s="248" t="s">
        <v>6</v>
      </c>
      <c r="AF98" s="11" t="s">
        <v>52</v>
      </c>
      <c r="AG98" s="248" t="s">
        <v>52</v>
      </c>
      <c r="AI98" s="248" t="s">
        <v>52</v>
      </c>
    </row>
    <row r="99" spans="1:35" s="70" customFormat="1" outlineLevel="1">
      <c r="A99" s="240" t="s">
        <v>73</v>
      </c>
      <c r="B99" s="241" t="s">
        <v>5</v>
      </c>
      <c r="C99" s="242" t="s">
        <v>247</v>
      </c>
      <c r="D99" s="250"/>
      <c r="E99" s="243" t="s">
        <v>248</v>
      </c>
      <c r="F99" s="244">
        <v>0.74305555555555547</v>
      </c>
      <c r="G99" s="75"/>
      <c r="H99" s="245" t="s">
        <v>2</v>
      </c>
      <c r="I99" s="245" t="s">
        <v>2</v>
      </c>
      <c r="J99" s="245" t="s">
        <v>2</v>
      </c>
      <c r="K99" s="245" t="s">
        <v>2</v>
      </c>
      <c r="L99" s="245" t="s">
        <v>2</v>
      </c>
      <c r="M99" s="75"/>
      <c r="N99" s="139">
        <v>1500000</v>
      </c>
      <c r="O99" s="139">
        <v>786160.03174330108</v>
      </c>
      <c r="P99" s="139">
        <v>527792.03698205564</v>
      </c>
      <c r="Q99" s="139">
        <v>245892.65547696807</v>
      </c>
      <c r="R99" s="139">
        <v>46757.549439358918</v>
      </c>
      <c r="S99" s="490">
        <v>9460</v>
      </c>
      <c r="T99" s="490"/>
      <c r="U99" s="264"/>
      <c r="V99" s="264"/>
      <c r="W99" s="264"/>
      <c r="X99" s="264"/>
      <c r="Y99" s="264"/>
      <c r="AA99" s="248" t="s">
        <v>6</v>
      </c>
      <c r="AB99" s="11" t="s">
        <v>52</v>
      </c>
      <c r="AC99" s="248" t="s">
        <v>6</v>
      </c>
      <c r="AD99" s="11" t="s">
        <v>6</v>
      </c>
      <c r="AE99" s="248" t="s">
        <v>6</v>
      </c>
      <c r="AF99" s="11" t="s">
        <v>52</v>
      </c>
      <c r="AG99" s="248" t="s">
        <v>52</v>
      </c>
      <c r="AI99" s="248" t="s">
        <v>52</v>
      </c>
    </row>
    <row r="100" spans="1:35" s="70" customFormat="1" outlineLevel="1">
      <c r="A100" s="240" t="s">
        <v>73</v>
      </c>
      <c r="B100" s="241" t="s">
        <v>5</v>
      </c>
      <c r="C100" s="242" t="s">
        <v>373</v>
      </c>
      <c r="D100" s="250"/>
      <c r="E100" s="243" t="s">
        <v>374</v>
      </c>
      <c r="F100" s="244" t="s">
        <v>467</v>
      </c>
      <c r="G100" s="245" t="s">
        <v>2</v>
      </c>
      <c r="H100" s="245"/>
      <c r="I100" s="245"/>
      <c r="J100" s="245"/>
      <c r="K100" s="245"/>
      <c r="L100" s="245"/>
      <c r="M100" s="75"/>
      <c r="N100" s="139">
        <v>1200000</v>
      </c>
      <c r="O100" s="139">
        <v>650328.47499943571</v>
      </c>
      <c r="P100" s="139">
        <v>514109.99369299493</v>
      </c>
      <c r="Q100" s="139">
        <v>270060.96771549823</v>
      </c>
      <c r="R100" s="139">
        <v>41872.812294740244</v>
      </c>
      <c r="S100" s="490">
        <v>10230</v>
      </c>
      <c r="T100" s="490"/>
      <c r="U100" s="264"/>
      <c r="V100" s="264"/>
      <c r="W100" s="264"/>
      <c r="X100" s="264"/>
      <c r="Y100" s="264"/>
      <c r="AA100" s="248"/>
      <c r="AB100" s="11" t="s">
        <v>52</v>
      </c>
      <c r="AC100" s="248"/>
      <c r="AD100" s="11"/>
      <c r="AE100" s="248"/>
      <c r="AF100" s="11" t="s">
        <v>52</v>
      </c>
      <c r="AG100" s="248" t="s">
        <v>52</v>
      </c>
      <c r="AI100" s="248" t="s">
        <v>52</v>
      </c>
    </row>
    <row r="101" spans="1:35" s="70" customFormat="1" outlineLevel="1">
      <c r="A101" s="240" t="s">
        <v>73</v>
      </c>
      <c r="B101" s="241" t="s">
        <v>5</v>
      </c>
      <c r="C101" s="242" t="s">
        <v>385</v>
      </c>
      <c r="D101" s="259"/>
      <c r="E101" s="243" t="s">
        <v>41</v>
      </c>
      <c r="F101" s="244">
        <v>0.78819444444444453</v>
      </c>
      <c r="G101" s="245" t="s">
        <v>2</v>
      </c>
      <c r="H101" s="245" t="s">
        <v>2</v>
      </c>
      <c r="I101" s="245" t="s">
        <v>2</v>
      </c>
      <c r="J101" s="245" t="s">
        <v>2</v>
      </c>
      <c r="K101" s="245" t="s">
        <v>2</v>
      </c>
      <c r="L101" s="245" t="s">
        <v>2</v>
      </c>
      <c r="M101" s="245" t="s">
        <v>2</v>
      </c>
      <c r="N101" s="139">
        <v>1700000</v>
      </c>
      <c r="O101" s="139">
        <v>905727.78579489002</v>
      </c>
      <c r="P101" s="139">
        <v>641898.02759881935</v>
      </c>
      <c r="Q101" s="139">
        <v>262720.97839258536</v>
      </c>
      <c r="R101" s="139">
        <v>54087.206867596484</v>
      </c>
      <c r="S101" s="490">
        <v>10120</v>
      </c>
      <c r="T101" s="490"/>
      <c r="U101" s="246"/>
      <c r="V101" s="246"/>
      <c r="W101" s="246"/>
      <c r="X101" s="246"/>
      <c r="Y101" s="246"/>
      <c r="Z101" s="247"/>
      <c r="AA101" s="248" t="s">
        <v>6</v>
      </c>
      <c r="AB101" s="11" t="s">
        <v>6</v>
      </c>
      <c r="AC101" s="248" t="s">
        <v>6</v>
      </c>
      <c r="AD101" s="11" t="s">
        <v>52</v>
      </c>
      <c r="AE101" s="248" t="s">
        <v>6</v>
      </c>
      <c r="AF101" s="11" t="s">
        <v>6</v>
      </c>
      <c r="AG101" s="248" t="s">
        <v>6</v>
      </c>
      <c r="AH101" s="11" t="s">
        <v>6</v>
      </c>
      <c r="AI101" s="248" t="s">
        <v>6</v>
      </c>
    </row>
    <row r="102" spans="1:35" s="70" customFormat="1" outlineLevel="1">
      <c r="A102" s="240" t="s">
        <v>73</v>
      </c>
      <c r="B102" s="241" t="s">
        <v>5</v>
      </c>
      <c r="C102" s="349" t="s">
        <v>386</v>
      </c>
      <c r="D102" s="259"/>
      <c r="E102" s="243" t="s">
        <v>40</v>
      </c>
      <c r="F102" s="244" t="s">
        <v>28</v>
      </c>
      <c r="G102" s="245" t="s">
        <v>2</v>
      </c>
      <c r="H102" s="245" t="s">
        <v>2</v>
      </c>
      <c r="I102" s="245" t="s">
        <v>2</v>
      </c>
      <c r="J102" s="245" t="s">
        <v>2</v>
      </c>
      <c r="K102" s="245" t="s">
        <v>2</v>
      </c>
      <c r="L102" s="245" t="s">
        <v>2</v>
      </c>
      <c r="M102" s="245" t="s">
        <v>2</v>
      </c>
      <c r="N102" s="139">
        <v>2700000</v>
      </c>
      <c r="O102" s="139">
        <v>1461104.8040741545</v>
      </c>
      <c r="P102" s="139">
        <v>1172809.0092397409</v>
      </c>
      <c r="Q102" s="139">
        <v>512657.48438700516</v>
      </c>
      <c r="R102" s="139">
        <v>117039.09651490377</v>
      </c>
      <c r="S102" s="490">
        <v>22880.000000000004</v>
      </c>
      <c r="T102" s="490"/>
      <c r="U102" s="246"/>
      <c r="V102" s="246"/>
      <c r="W102" s="246"/>
      <c r="X102" s="246"/>
      <c r="Y102" s="246"/>
      <c r="Z102" s="247"/>
      <c r="AA102" s="248" t="s">
        <v>6</v>
      </c>
      <c r="AB102" s="11" t="s">
        <v>6</v>
      </c>
      <c r="AC102" s="248" t="s">
        <v>6</v>
      </c>
      <c r="AD102" s="11" t="s">
        <v>52</v>
      </c>
      <c r="AE102" s="248" t="s">
        <v>6</v>
      </c>
      <c r="AF102" s="11" t="s">
        <v>6</v>
      </c>
      <c r="AG102" s="248" t="s">
        <v>6</v>
      </c>
      <c r="AH102" s="11" t="s">
        <v>6</v>
      </c>
      <c r="AI102" s="248" t="s">
        <v>6</v>
      </c>
    </row>
    <row r="103" spans="1:35" s="70" customFormat="1" outlineLevel="1">
      <c r="A103" s="240" t="s">
        <v>73</v>
      </c>
      <c r="B103" s="241" t="s">
        <v>5</v>
      </c>
      <c r="C103" s="242" t="s">
        <v>29</v>
      </c>
      <c r="D103" s="259"/>
      <c r="E103" s="243" t="s">
        <v>216</v>
      </c>
      <c r="F103" s="244">
        <v>0.82986111111111116</v>
      </c>
      <c r="G103" s="245"/>
      <c r="H103" s="245" t="s">
        <v>2</v>
      </c>
      <c r="I103" s="245" t="s">
        <v>2</v>
      </c>
      <c r="J103" s="245" t="s">
        <v>2</v>
      </c>
      <c r="K103" s="245" t="s">
        <v>2</v>
      </c>
      <c r="L103" s="245" t="s">
        <v>2</v>
      </c>
      <c r="M103" s="245" t="s">
        <v>2</v>
      </c>
      <c r="N103" s="139">
        <v>1700000</v>
      </c>
      <c r="O103" s="139">
        <v>911989.5775036444</v>
      </c>
      <c r="P103" s="139">
        <v>816000</v>
      </c>
      <c r="Q103" s="139">
        <v>374000</v>
      </c>
      <c r="R103" s="139">
        <v>102000</v>
      </c>
      <c r="S103" s="490">
        <v>18370</v>
      </c>
      <c r="T103" s="490"/>
      <c r="U103" s="246"/>
      <c r="V103" s="246"/>
      <c r="W103" s="246"/>
      <c r="X103" s="246"/>
      <c r="Y103" s="246"/>
      <c r="Z103" s="247"/>
      <c r="AA103" s="248" t="s">
        <v>6</v>
      </c>
      <c r="AB103" s="11" t="s">
        <v>52</v>
      </c>
      <c r="AC103" s="248" t="s">
        <v>6</v>
      </c>
      <c r="AD103" s="11" t="s">
        <v>6</v>
      </c>
      <c r="AE103" s="248" t="s">
        <v>52</v>
      </c>
      <c r="AF103" s="11" t="s">
        <v>6</v>
      </c>
      <c r="AG103" s="248" t="s">
        <v>6</v>
      </c>
      <c r="AH103" s="11" t="s">
        <v>6</v>
      </c>
      <c r="AI103" s="248" t="s">
        <v>6</v>
      </c>
    </row>
    <row r="104" spans="1:35" s="70" customFormat="1" outlineLevel="1">
      <c r="A104" s="240" t="s">
        <v>73</v>
      </c>
      <c r="B104" s="241" t="s">
        <v>5</v>
      </c>
      <c r="C104" s="242" t="s">
        <v>30</v>
      </c>
      <c r="D104" s="259"/>
      <c r="E104" s="243" t="s">
        <v>481</v>
      </c>
      <c r="F104" s="244">
        <v>0.84375</v>
      </c>
      <c r="G104" s="245"/>
      <c r="H104" s="245" t="s">
        <v>2</v>
      </c>
      <c r="I104" s="245" t="s">
        <v>2</v>
      </c>
      <c r="J104" s="245" t="s">
        <v>2</v>
      </c>
      <c r="K104" s="245" t="s">
        <v>2</v>
      </c>
      <c r="L104" s="245" t="s">
        <v>2</v>
      </c>
      <c r="M104" s="245"/>
      <c r="N104" s="139">
        <v>1000000</v>
      </c>
      <c r="O104" s="139">
        <v>532570.31949962862</v>
      </c>
      <c r="P104" s="139">
        <v>536464.8397181473</v>
      </c>
      <c r="Q104" s="139">
        <v>260515.73662828185</v>
      </c>
      <c r="R104" s="139">
        <v>84630.265316850084</v>
      </c>
      <c r="S104" s="490">
        <v>12430.000000000002</v>
      </c>
      <c r="T104" s="490"/>
      <c r="U104" s="246"/>
      <c r="V104" s="246"/>
      <c r="W104" s="246"/>
      <c r="X104" s="246"/>
      <c r="Y104" s="246"/>
      <c r="Z104" s="247"/>
      <c r="AA104" s="248"/>
      <c r="AB104" s="11" t="s">
        <v>52</v>
      </c>
      <c r="AC104" s="248"/>
      <c r="AD104" s="11"/>
      <c r="AE104" s="248" t="s">
        <v>52</v>
      </c>
      <c r="AF104" s="11"/>
      <c r="AG104" s="248"/>
      <c r="AH104" s="11"/>
      <c r="AI104" s="248"/>
    </row>
    <row r="105" spans="1:35" s="70" customFormat="1" outlineLevel="1">
      <c r="A105" s="240" t="s">
        <v>73</v>
      </c>
      <c r="B105" s="241" t="s">
        <v>5</v>
      </c>
      <c r="C105" s="242" t="s">
        <v>376</v>
      </c>
      <c r="D105" s="259"/>
      <c r="E105" s="243" t="s">
        <v>369</v>
      </c>
      <c r="F105" s="244">
        <v>0.82986111111111116</v>
      </c>
      <c r="G105" s="245" t="s">
        <v>2</v>
      </c>
      <c r="H105" s="245"/>
      <c r="I105" s="245"/>
      <c r="J105" s="245"/>
      <c r="K105" s="245"/>
      <c r="L105" s="245"/>
      <c r="M105" s="245"/>
      <c r="N105" s="139">
        <v>1950000</v>
      </c>
      <c r="O105" s="139">
        <v>1079570.4585116371</v>
      </c>
      <c r="P105" s="139">
        <v>945750</v>
      </c>
      <c r="Q105" s="139">
        <v>448500</v>
      </c>
      <c r="R105" s="139">
        <v>126750</v>
      </c>
      <c r="S105" s="490">
        <v>22330</v>
      </c>
      <c r="T105" s="490"/>
      <c r="U105" s="246"/>
      <c r="V105" s="246"/>
      <c r="W105" s="246"/>
      <c r="X105" s="246"/>
      <c r="Y105" s="246"/>
      <c r="Z105" s="247"/>
      <c r="AA105" s="248"/>
      <c r="AB105" s="11"/>
      <c r="AC105" s="248"/>
      <c r="AD105" s="11"/>
      <c r="AE105" s="248"/>
      <c r="AF105" s="11"/>
      <c r="AG105" s="248"/>
      <c r="AH105" s="11"/>
      <c r="AI105" s="248"/>
    </row>
    <row r="106" spans="1:35" s="70" customFormat="1" outlineLevel="1">
      <c r="A106" s="240" t="s">
        <v>73</v>
      </c>
      <c r="B106" s="241" t="s">
        <v>5</v>
      </c>
      <c r="C106" s="242" t="s">
        <v>377</v>
      </c>
      <c r="D106" s="259"/>
      <c r="E106" s="243" t="s">
        <v>378</v>
      </c>
      <c r="F106" s="244">
        <v>0.84375</v>
      </c>
      <c r="H106" s="245"/>
      <c r="I106" s="245"/>
      <c r="J106" s="245"/>
      <c r="K106" s="245"/>
      <c r="L106" s="245"/>
      <c r="M106" s="245" t="s">
        <v>2</v>
      </c>
      <c r="N106" s="139">
        <v>850000</v>
      </c>
      <c r="O106" s="139">
        <v>479605.98169575201</v>
      </c>
      <c r="P106" s="139">
        <v>386750</v>
      </c>
      <c r="Q106" s="139">
        <v>191250</v>
      </c>
      <c r="R106" s="139">
        <v>46750</v>
      </c>
      <c r="S106" s="490">
        <v>9460</v>
      </c>
      <c r="T106" s="490"/>
      <c r="U106" s="246"/>
      <c r="V106" s="246"/>
      <c r="W106" s="246"/>
      <c r="X106" s="246"/>
      <c r="Y106" s="246"/>
      <c r="Z106" s="247"/>
      <c r="AA106" s="248"/>
      <c r="AB106" s="11" t="s">
        <v>52</v>
      </c>
      <c r="AC106" s="248"/>
      <c r="AD106" s="11"/>
      <c r="AE106" s="248" t="s">
        <v>52</v>
      </c>
      <c r="AF106" s="11"/>
      <c r="AG106" s="248"/>
      <c r="AH106" s="11"/>
      <c r="AI106" s="248"/>
    </row>
    <row r="107" spans="1:35" s="70" customFormat="1" outlineLevel="1">
      <c r="A107" s="240" t="s">
        <v>73</v>
      </c>
      <c r="B107" s="241" t="s">
        <v>5</v>
      </c>
      <c r="C107" s="242" t="s">
        <v>31</v>
      </c>
      <c r="D107" s="250"/>
      <c r="E107" s="243" t="s">
        <v>219</v>
      </c>
      <c r="F107" s="244">
        <v>0.86805555555555547</v>
      </c>
      <c r="G107" s="252"/>
      <c r="H107" s="245" t="s">
        <v>2</v>
      </c>
      <c r="I107" s="245" t="s">
        <v>2</v>
      </c>
      <c r="J107" s="245" t="s">
        <v>2</v>
      </c>
      <c r="K107" s="245" t="s">
        <v>2</v>
      </c>
      <c r="L107" s="245" t="s">
        <v>2</v>
      </c>
      <c r="M107" s="263"/>
      <c r="N107" s="139">
        <v>1550000</v>
      </c>
      <c r="O107" s="139">
        <v>787741.81033076439</v>
      </c>
      <c r="P107" s="139">
        <v>853305.51548139355</v>
      </c>
      <c r="Q107" s="139">
        <v>474371.332150259</v>
      </c>
      <c r="R107" s="139">
        <v>138153.54574767037</v>
      </c>
      <c r="S107" s="490">
        <v>23100.000000000004</v>
      </c>
      <c r="T107" s="490"/>
      <c r="U107" s="265"/>
      <c r="V107" s="265"/>
      <c r="W107" s="265"/>
      <c r="X107" s="265"/>
      <c r="Y107" s="265"/>
      <c r="Z107" s="266"/>
      <c r="AA107" s="248" t="s">
        <v>52</v>
      </c>
      <c r="AB107" s="11" t="s">
        <v>6</v>
      </c>
      <c r="AC107" s="248" t="s">
        <v>6</v>
      </c>
      <c r="AD107" s="11" t="s">
        <v>6</v>
      </c>
      <c r="AE107" s="248" t="s">
        <v>6</v>
      </c>
      <c r="AF107" s="11" t="s">
        <v>6</v>
      </c>
      <c r="AG107" s="248" t="s">
        <v>6</v>
      </c>
      <c r="AH107" s="11" t="s">
        <v>6</v>
      </c>
      <c r="AI107" s="248" t="s">
        <v>6</v>
      </c>
    </row>
    <row r="108" spans="1:35" s="70" customFormat="1" outlineLevel="1">
      <c r="A108" s="240" t="s">
        <v>73</v>
      </c>
      <c r="B108" s="241" t="s">
        <v>5</v>
      </c>
      <c r="C108" s="242" t="s">
        <v>143</v>
      </c>
      <c r="D108" s="250"/>
      <c r="E108" s="243" t="s">
        <v>215</v>
      </c>
      <c r="F108" s="244">
        <v>0.88541666666666663</v>
      </c>
      <c r="G108" s="245"/>
      <c r="H108" s="245" t="s">
        <v>2</v>
      </c>
      <c r="I108" s="245" t="s">
        <v>2</v>
      </c>
      <c r="J108" s="245"/>
      <c r="K108" s="245" t="s">
        <v>2</v>
      </c>
      <c r="L108" s="245" t="s">
        <v>2</v>
      </c>
      <c r="M108" s="245"/>
      <c r="N108" s="139">
        <v>850000</v>
      </c>
      <c r="O108" s="139">
        <v>435120.52929851681</v>
      </c>
      <c r="P108" s="139">
        <v>479689.11846850516</v>
      </c>
      <c r="Q108" s="139">
        <v>274056.37354592042</v>
      </c>
      <c r="R108" s="139">
        <v>73173.893001437144</v>
      </c>
      <c r="S108" s="490">
        <v>12540.000000000002</v>
      </c>
      <c r="T108" s="490"/>
      <c r="U108" s="246"/>
      <c r="V108" s="246"/>
      <c r="W108" s="246"/>
      <c r="X108" s="246"/>
      <c r="Y108" s="246"/>
      <c r="Z108" s="247"/>
      <c r="AA108" s="248"/>
      <c r="AB108" s="11"/>
      <c r="AC108" s="248"/>
      <c r="AD108" s="11"/>
      <c r="AE108" s="248"/>
      <c r="AF108" s="11"/>
      <c r="AG108" s="248"/>
      <c r="AH108" s="11"/>
      <c r="AI108" s="248"/>
    </row>
    <row r="109" spans="1:35" s="70" customFormat="1" outlineLevel="1">
      <c r="A109" s="240" t="s">
        <v>73</v>
      </c>
      <c r="B109" s="241" t="s">
        <v>5</v>
      </c>
      <c r="C109" s="242" t="s">
        <v>381</v>
      </c>
      <c r="D109" s="250"/>
      <c r="E109" s="243" t="s">
        <v>378</v>
      </c>
      <c r="F109" s="244">
        <v>0.88541666666666663</v>
      </c>
      <c r="G109" s="245"/>
      <c r="I109" s="245"/>
      <c r="J109" s="245"/>
      <c r="K109" s="245"/>
      <c r="L109" s="245"/>
      <c r="M109" s="245" t="s">
        <v>2</v>
      </c>
      <c r="N109" s="139">
        <v>1100000</v>
      </c>
      <c r="O109" s="139">
        <v>597905.25120560534</v>
      </c>
      <c r="P109" s="139">
        <v>539019.78447541501</v>
      </c>
      <c r="Q109" s="139">
        <v>218960.16478051199</v>
      </c>
      <c r="R109" s="139">
        <v>73973.513919933728</v>
      </c>
      <c r="S109" s="490">
        <v>11330.000000000002</v>
      </c>
      <c r="T109" s="490"/>
      <c r="U109" s="246"/>
      <c r="V109" s="246"/>
      <c r="W109" s="246"/>
      <c r="X109" s="246"/>
      <c r="Y109" s="246"/>
      <c r="Z109" s="247"/>
      <c r="AA109" s="248"/>
      <c r="AB109" s="11" t="s">
        <v>52</v>
      </c>
      <c r="AC109" s="248"/>
      <c r="AD109" s="11"/>
      <c r="AE109" s="248"/>
      <c r="AF109" s="11"/>
      <c r="AG109" s="248"/>
      <c r="AH109" s="11"/>
      <c r="AI109" s="248"/>
    </row>
    <row r="110" spans="1:35" s="70" customFormat="1" outlineLevel="1">
      <c r="A110" s="240" t="s">
        <v>73</v>
      </c>
      <c r="B110" s="241" t="s">
        <v>5</v>
      </c>
      <c r="C110" s="242" t="s">
        <v>32</v>
      </c>
      <c r="D110" s="250"/>
      <c r="E110" s="243" t="s">
        <v>56</v>
      </c>
      <c r="F110" s="244" t="s">
        <v>160</v>
      </c>
      <c r="G110" s="245"/>
      <c r="H110" s="245"/>
      <c r="J110" s="245"/>
      <c r="K110" s="245" t="s">
        <v>2</v>
      </c>
      <c r="L110" s="245"/>
      <c r="M110" s="245"/>
      <c r="N110" s="139">
        <v>800000</v>
      </c>
      <c r="O110" s="139">
        <v>411688.31168831169</v>
      </c>
      <c r="P110" s="139">
        <v>437662.33766233764</v>
      </c>
      <c r="Q110" s="139">
        <v>227272.72727272729</v>
      </c>
      <c r="R110" s="139">
        <v>66233.766233766233</v>
      </c>
      <c r="S110" s="490">
        <v>13200.000000000002</v>
      </c>
      <c r="T110" s="490"/>
      <c r="U110" s="246"/>
      <c r="V110" s="246"/>
      <c r="W110" s="246"/>
      <c r="X110" s="246"/>
      <c r="Y110" s="246"/>
      <c r="Z110" s="247"/>
      <c r="AA110" s="248" t="s">
        <v>6</v>
      </c>
      <c r="AB110" s="11"/>
      <c r="AC110" s="248" t="s">
        <v>6</v>
      </c>
      <c r="AD110" s="11" t="s">
        <v>6</v>
      </c>
      <c r="AE110" s="248" t="s">
        <v>6</v>
      </c>
      <c r="AF110" s="11" t="s">
        <v>6</v>
      </c>
      <c r="AG110" s="248" t="s">
        <v>6</v>
      </c>
      <c r="AH110" s="11" t="s">
        <v>6</v>
      </c>
      <c r="AI110" s="248" t="s">
        <v>6</v>
      </c>
    </row>
    <row r="111" spans="1:35" s="70" customFormat="1" outlineLevel="1">
      <c r="A111" s="240" t="s">
        <v>73</v>
      </c>
      <c r="B111" s="241" t="s">
        <v>5</v>
      </c>
      <c r="C111" s="242" t="s">
        <v>249</v>
      </c>
      <c r="D111" s="250"/>
      <c r="E111" s="243" t="s">
        <v>250</v>
      </c>
      <c r="F111" s="244" t="s">
        <v>379</v>
      </c>
      <c r="G111" s="245"/>
      <c r="H111" s="245" t="s">
        <v>2</v>
      </c>
      <c r="J111" s="245"/>
      <c r="K111" s="245"/>
      <c r="L111" s="245"/>
      <c r="M111" s="245"/>
      <c r="N111" s="139">
        <v>1700000</v>
      </c>
      <c r="O111" s="139">
        <v>870481.92771084339</v>
      </c>
      <c r="P111" s="139">
        <v>1035617.4698795179</v>
      </c>
      <c r="Q111" s="139">
        <v>599096.38554216875</v>
      </c>
      <c r="R111" s="139">
        <v>102409.63855421687</v>
      </c>
      <c r="S111" s="490">
        <v>33000</v>
      </c>
      <c r="T111" s="490"/>
      <c r="U111" s="246"/>
      <c r="V111" s="246"/>
      <c r="W111" s="246"/>
      <c r="X111" s="246"/>
      <c r="Y111" s="246"/>
      <c r="Z111" s="247"/>
      <c r="AA111" s="248"/>
      <c r="AB111" s="11"/>
      <c r="AC111" s="248"/>
      <c r="AD111" s="11" t="s">
        <v>52</v>
      </c>
      <c r="AE111" s="248" t="s">
        <v>52</v>
      </c>
      <c r="AF111" s="11"/>
      <c r="AG111" s="248"/>
      <c r="AH111" s="11"/>
      <c r="AI111" s="248"/>
    </row>
    <row r="112" spans="1:35" s="70" customFormat="1" outlineLevel="1">
      <c r="A112" s="240" t="s">
        <v>73</v>
      </c>
      <c r="B112" s="241" t="s">
        <v>5</v>
      </c>
      <c r="C112" s="242" t="s">
        <v>42</v>
      </c>
      <c r="D112" s="250"/>
      <c r="E112" s="243" t="s">
        <v>423</v>
      </c>
      <c r="F112" s="244" t="s">
        <v>427</v>
      </c>
      <c r="G112" s="245"/>
      <c r="H112" s="245"/>
      <c r="I112" s="245" t="s">
        <v>2</v>
      </c>
      <c r="J112" s="245"/>
      <c r="K112" s="245"/>
      <c r="L112" s="245"/>
      <c r="M112" s="245"/>
      <c r="N112" s="139">
        <v>800000</v>
      </c>
      <c r="O112" s="139">
        <v>450088.18342151679</v>
      </c>
      <c r="P112" s="139">
        <v>396472.66313932976</v>
      </c>
      <c r="Q112" s="139">
        <v>194708.99470899469</v>
      </c>
      <c r="R112" s="139">
        <v>33862.433862433863</v>
      </c>
      <c r="S112" s="490">
        <v>13750.000000000002</v>
      </c>
      <c r="T112" s="490"/>
      <c r="U112" s="246"/>
      <c r="V112" s="246"/>
      <c r="W112" s="246"/>
      <c r="X112" s="246"/>
      <c r="Y112" s="246"/>
      <c r="Z112" s="247"/>
      <c r="AA112" s="248" t="s">
        <v>6</v>
      </c>
      <c r="AB112" s="11" t="s">
        <v>6</v>
      </c>
      <c r="AC112" s="248" t="s">
        <v>6</v>
      </c>
      <c r="AD112" s="11" t="s">
        <v>52</v>
      </c>
      <c r="AE112" s="248" t="s">
        <v>52</v>
      </c>
      <c r="AF112" s="11" t="s">
        <v>6</v>
      </c>
      <c r="AG112" s="248" t="s">
        <v>6</v>
      </c>
      <c r="AH112" s="11" t="s">
        <v>6</v>
      </c>
      <c r="AI112" s="248" t="s">
        <v>6</v>
      </c>
    </row>
    <row r="113" spans="1:35" s="70" customFormat="1" outlineLevel="1">
      <c r="A113" s="240" t="s">
        <v>73</v>
      </c>
      <c r="B113" s="241" t="s">
        <v>5</v>
      </c>
      <c r="C113" s="242" t="s">
        <v>368</v>
      </c>
      <c r="D113" s="250"/>
      <c r="E113" s="243" t="s">
        <v>369</v>
      </c>
      <c r="F113" s="244">
        <v>0.85069444444444453</v>
      </c>
      <c r="G113" s="245" t="s">
        <v>2</v>
      </c>
      <c r="H113" s="245"/>
      <c r="I113" s="245"/>
      <c r="J113" s="245"/>
      <c r="K113" s="245"/>
      <c r="L113" s="245"/>
      <c r="M113" s="245"/>
      <c r="N113" s="139">
        <v>1800000</v>
      </c>
      <c r="O113" s="139">
        <v>978630.46044864238</v>
      </c>
      <c r="P113" s="139">
        <v>852184.17945690674</v>
      </c>
      <c r="Q113" s="139">
        <v>378276.26918536011</v>
      </c>
      <c r="R113" s="139">
        <v>102007.08382526564</v>
      </c>
      <c r="S113" s="490">
        <v>20240</v>
      </c>
      <c r="T113" s="490"/>
      <c r="U113" s="246"/>
      <c r="V113" s="246"/>
      <c r="W113" s="246"/>
      <c r="X113" s="246"/>
      <c r="Y113" s="246"/>
      <c r="Z113" s="247"/>
      <c r="AA113" s="248"/>
      <c r="AB113" s="11" t="s">
        <v>52</v>
      </c>
      <c r="AC113" s="248"/>
      <c r="AD113" s="11"/>
      <c r="AE113" s="248" t="s">
        <v>52</v>
      </c>
      <c r="AF113" s="11" t="s">
        <v>52</v>
      </c>
      <c r="AG113" s="248"/>
      <c r="AH113" s="11"/>
      <c r="AI113" s="248"/>
    </row>
    <row r="114" spans="1:35" s="70" customFormat="1" outlineLevel="1">
      <c r="A114" s="240" t="s">
        <v>73</v>
      </c>
      <c r="B114" s="241" t="s">
        <v>5</v>
      </c>
      <c r="C114" s="242" t="s">
        <v>370</v>
      </c>
      <c r="D114" s="250"/>
      <c r="E114" s="243" t="s">
        <v>369</v>
      </c>
      <c r="F114" s="244" t="s">
        <v>372</v>
      </c>
      <c r="G114" s="245" t="s">
        <v>2</v>
      </c>
      <c r="H114" s="245"/>
      <c r="I114" s="245"/>
      <c r="J114" s="245"/>
      <c r="K114" s="245"/>
      <c r="L114" s="245"/>
      <c r="M114" s="245"/>
      <c r="N114" s="139">
        <v>1600000</v>
      </c>
      <c r="O114" s="139">
        <v>886000</v>
      </c>
      <c r="P114" s="139">
        <v>882000</v>
      </c>
      <c r="Q114" s="139">
        <v>443000</v>
      </c>
      <c r="R114" s="139">
        <v>130000</v>
      </c>
      <c r="S114" s="490">
        <v>31350.000000000004</v>
      </c>
      <c r="T114" s="490"/>
      <c r="U114" s="246"/>
      <c r="V114" s="246"/>
      <c r="W114" s="246"/>
      <c r="X114" s="246"/>
      <c r="Y114" s="246"/>
      <c r="Z114" s="247"/>
      <c r="AA114" s="248"/>
      <c r="AB114" s="11" t="s">
        <v>52</v>
      </c>
      <c r="AC114" s="248"/>
      <c r="AD114" s="11"/>
      <c r="AE114" s="248" t="s">
        <v>52</v>
      </c>
      <c r="AF114" s="11" t="s">
        <v>52</v>
      </c>
      <c r="AG114" s="248"/>
      <c r="AH114" s="11"/>
      <c r="AI114" s="248"/>
    </row>
    <row r="115" spans="1:35" s="70" customFormat="1" outlineLevel="1">
      <c r="A115" s="240" t="s">
        <v>73</v>
      </c>
      <c r="B115" s="241" t="s">
        <v>5</v>
      </c>
      <c r="C115" s="242" t="s">
        <v>371</v>
      </c>
      <c r="D115" s="250"/>
      <c r="E115" s="243" t="s">
        <v>369</v>
      </c>
      <c r="F115" s="244">
        <v>0.96875</v>
      </c>
      <c r="G115" s="245" t="s">
        <v>2</v>
      </c>
      <c r="H115" s="245"/>
      <c r="I115" s="245"/>
      <c r="J115" s="245"/>
      <c r="K115" s="245"/>
      <c r="L115" s="245"/>
      <c r="M115" s="245"/>
      <c r="N115" s="139">
        <v>900000</v>
      </c>
      <c r="O115" s="139">
        <v>527926.82926829264</v>
      </c>
      <c r="P115" s="139">
        <v>477439.02439024393</v>
      </c>
      <c r="Q115" s="139">
        <v>237073.17073170733</v>
      </c>
      <c r="R115" s="139">
        <v>53780.487804878045</v>
      </c>
      <c r="S115" s="490">
        <v>15400.000000000002</v>
      </c>
      <c r="T115" s="490"/>
      <c r="U115" s="246"/>
      <c r="V115" s="246"/>
      <c r="W115" s="246"/>
      <c r="X115" s="246"/>
      <c r="Y115" s="246"/>
      <c r="Z115" s="247"/>
      <c r="AA115" s="248"/>
      <c r="AB115" s="11" t="s">
        <v>52</v>
      </c>
      <c r="AC115" s="248"/>
      <c r="AD115" s="11"/>
      <c r="AE115" s="248" t="s">
        <v>52</v>
      </c>
      <c r="AF115" s="11" t="s">
        <v>52</v>
      </c>
      <c r="AG115" s="248"/>
      <c r="AH115" s="11"/>
      <c r="AI115" s="248"/>
    </row>
    <row r="116" spans="1:35" s="70" customFormat="1" outlineLevel="1">
      <c r="A116" s="240" t="s">
        <v>73</v>
      </c>
      <c r="B116" s="241" t="s">
        <v>5</v>
      </c>
      <c r="C116" s="242" t="s">
        <v>242</v>
      </c>
      <c r="D116" s="250"/>
      <c r="E116" s="243" t="s">
        <v>243</v>
      </c>
      <c r="F116" s="244">
        <v>0.88541666666666663</v>
      </c>
      <c r="G116" s="245"/>
      <c r="H116" s="245"/>
      <c r="I116" s="245"/>
      <c r="J116" s="245" t="s">
        <v>2</v>
      </c>
      <c r="K116" s="245"/>
      <c r="L116" s="245"/>
      <c r="M116" s="245"/>
      <c r="N116" s="139">
        <v>1300000</v>
      </c>
      <c r="O116" s="139">
        <v>757392.13875151274</v>
      </c>
      <c r="P116" s="139">
        <v>736030.30675020104</v>
      </c>
      <c r="Q116" s="139">
        <v>441536.63764369255</v>
      </c>
      <c r="R116" s="139">
        <v>103107.47762021251</v>
      </c>
      <c r="S116" s="490">
        <v>20240</v>
      </c>
      <c r="T116" s="490"/>
      <c r="U116" s="246"/>
      <c r="V116" s="246"/>
      <c r="W116" s="246"/>
      <c r="X116" s="246"/>
      <c r="Y116" s="246"/>
      <c r="Z116" s="247"/>
      <c r="AA116" s="248"/>
      <c r="AB116" s="11"/>
      <c r="AC116" s="248"/>
      <c r="AD116" s="11"/>
      <c r="AE116" s="248" t="s">
        <v>52</v>
      </c>
      <c r="AF116" s="11"/>
      <c r="AG116" s="248"/>
      <c r="AH116" s="11"/>
      <c r="AI116" s="248"/>
    </row>
    <row r="117" spans="1:35" s="70" customFormat="1" outlineLevel="1">
      <c r="A117" s="240" t="s">
        <v>73</v>
      </c>
      <c r="B117" s="241" t="s">
        <v>5</v>
      </c>
      <c r="C117" s="242" t="s">
        <v>244</v>
      </c>
      <c r="D117" s="250"/>
      <c r="E117" s="243" t="s">
        <v>243</v>
      </c>
      <c r="F117" s="244" t="s">
        <v>160</v>
      </c>
      <c r="G117" s="245"/>
      <c r="H117" s="245"/>
      <c r="I117" s="245"/>
      <c r="J117" s="245" t="s">
        <v>2</v>
      </c>
      <c r="K117" s="245"/>
      <c r="L117" s="245"/>
      <c r="M117" s="245"/>
      <c r="N117" s="139">
        <v>1900000</v>
      </c>
      <c r="O117" s="139">
        <v>1113253.5864150049</v>
      </c>
      <c r="P117" s="139">
        <v>1067232.1015702786</v>
      </c>
      <c r="Q117" s="139">
        <v>624106.59786355321</v>
      </c>
      <c r="R117" s="139">
        <v>160710.68390598256</v>
      </c>
      <c r="S117" s="490">
        <v>34100</v>
      </c>
      <c r="T117" s="490"/>
      <c r="U117" s="246"/>
      <c r="V117" s="246"/>
      <c r="W117" s="246"/>
      <c r="X117" s="246"/>
      <c r="Y117" s="246"/>
      <c r="Z117" s="247"/>
      <c r="AA117" s="248"/>
      <c r="AB117" s="11"/>
      <c r="AC117" s="248"/>
      <c r="AD117" s="11"/>
      <c r="AE117" s="248" t="s">
        <v>52</v>
      </c>
      <c r="AF117" s="11"/>
      <c r="AG117" s="248"/>
      <c r="AH117" s="11"/>
      <c r="AI117" s="248"/>
    </row>
    <row r="118" spans="1:35" s="70" customFormat="1" outlineLevel="1">
      <c r="A118" s="240" t="s">
        <v>73</v>
      </c>
      <c r="B118" s="241" t="s">
        <v>5</v>
      </c>
      <c r="C118" s="242" t="s">
        <v>245</v>
      </c>
      <c r="D118" s="250"/>
      <c r="E118" s="243" t="s">
        <v>243</v>
      </c>
      <c r="F118" s="244">
        <v>0.97222222222222221</v>
      </c>
      <c r="G118" s="245"/>
      <c r="H118" s="245"/>
      <c r="I118" s="245"/>
      <c r="J118" s="245" t="s">
        <v>2</v>
      </c>
      <c r="K118" s="245"/>
      <c r="L118" s="245"/>
      <c r="M118" s="245"/>
      <c r="N118" s="139">
        <v>1450000</v>
      </c>
      <c r="O118" s="139">
        <v>859861.41778966587</v>
      </c>
      <c r="P118" s="139">
        <v>823358.77964015235</v>
      </c>
      <c r="Q118" s="139">
        <v>492569.20964338526</v>
      </c>
      <c r="R118" s="139">
        <v>112741.82564347501</v>
      </c>
      <c r="S118" s="490">
        <v>26180.000000000004</v>
      </c>
      <c r="T118" s="490"/>
      <c r="U118" s="246"/>
      <c r="V118" s="246"/>
      <c r="W118" s="246"/>
      <c r="X118" s="246"/>
      <c r="Y118" s="246"/>
      <c r="Z118" s="247"/>
      <c r="AA118" s="248"/>
      <c r="AB118" s="11"/>
      <c r="AC118" s="248"/>
      <c r="AD118" s="11"/>
      <c r="AE118" s="248" t="s">
        <v>52</v>
      </c>
      <c r="AF118" s="11"/>
      <c r="AG118" s="248"/>
      <c r="AH118" s="11"/>
      <c r="AI118" s="248"/>
    </row>
    <row r="119" spans="1:35" s="70" customFormat="1" outlineLevel="1">
      <c r="A119" s="240" t="s">
        <v>73</v>
      </c>
      <c r="B119" s="241" t="s">
        <v>5</v>
      </c>
      <c r="C119" s="242" t="s">
        <v>33</v>
      </c>
      <c r="D119" s="250"/>
      <c r="E119" s="243" t="s">
        <v>60</v>
      </c>
      <c r="F119" s="244" t="s">
        <v>424</v>
      </c>
      <c r="G119" s="245"/>
      <c r="H119" s="245"/>
      <c r="J119" s="245"/>
      <c r="K119" s="245"/>
      <c r="L119" s="245" t="s">
        <v>2</v>
      </c>
      <c r="M119" s="245" t="s">
        <v>2</v>
      </c>
      <c r="N119" s="139">
        <v>750000</v>
      </c>
      <c r="O119" s="139">
        <v>403456.99831365934</v>
      </c>
      <c r="P119" s="139">
        <v>411045.53119730187</v>
      </c>
      <c r="Q119" s="139">
        <v>196037.09949409781</v>
      </c>
      <c r="R119" s="139">
        <v>55649.24114671164</v>
      </c>
      <c r="S119" s="490">
        <v>11550.000000000002</v>
      </c>
      <c r="T119" s="490"/>
      <c r="U119" s="246"/>
      <c r="V119" s="246"/>
      <c r="W119" s="246"/>
      <c r="X119" s="246"/>
      <c r="Y119" s="246"/>
      <c r="Z119" s="247"/>
      <c r="AA119" s="248" t="s">
        <v>6</v>
      </c>
      <c r="AB119" s="11"/>
      <c r="AC119" s="248" t="s">
        <v>6</v>
      </c>
      <c r="AD119" s="11" t="s">
        <v>6</v>
      </c>
      <c r="AE119" s="248"/>
      <c r="AF119" s="11" t="s">
        <v>6</v>
      </c>
      <c r="AG119" s="248" t="s">
        <v>6</v>
      </c>
      <c r="AH119" s="11" t="s">
        <v>6</v>
      </c>
      <c r="AI119" s="248" t="s">
        <v>6</v>
      </c>
    </row>
    <row r="120" spans="1:35" s="70" customFormat="1" outlineLevel="1">
      <c r="A120" s="240" t="s">
        <v>73</v>
      </c>
      <c r="B120" s="241" t="s">
        <v>5</v>
      </c>
      <c r="C120" s="242" t="s">
        <v>387</v>
      </c>
      <c r="D120" s="243"/>
      <c r="E120" s="243" t="s">
        <v>483</v>
      </c>
      <c r="F120" s="244">
        <v>0.98958333333333337</v>
      </c>
      <c r="G120" s="245"/>
      <c r="H120" s="245"/>
      <c r="I120" s="245"/>
      <c r="J120" s="245"/>
      <c r="K120" s="245"/>
      <c r="L120" s="245"/>
      <c r="M120" s="245" t="s">
        <v>2</v>
      </c>
      <c r="N120" s="139">
        <v>600000</v>
      </c>
      <c r="O120" s="139">
        <v>311914.05893622845</v>
      </c>
      <c r="P120" s="139">
        <v>330751.30006386276</v>
      </c>
      <c r="Q120" s="139">
        <v>155972.08283915702</v>
      </c>
      <c r="R120" s="139">
        <v>37547.21284554329</v>
      </c>
      <c r="S120" s="490">
        <v>4840</v>
      </c>
      <c r="T120" s="490"/>
      <c r="U120" s="246"/>
      <c r="V120" s="246"/>
      <c r="W120" s="246"/>
      <c r="X120" s="246"/>
      <c r="Y120" s="246"/>
      <c r="Z120" s="247"/>
      <c r="AA120" s="248" t="s">
        <v>6</v>
      </c>
      <c r="AB120" s="11" t="s">
        <v>6</v>
      </c>
      <c r="AC120" s="248" t="s">
        <v>6</v>
      </c>
      <c r="AD120" s="11" t="s">
        <v>52</v>
      </c>
      <c r="AE120" s="248" t="s">
        <v>6</v>
      </c>
      <c r="AF120" s="11" t="s">
        <v>6</v>
      </c>
      <c r="AG120" s="248" t="s">
        <v>6</v>
      </c>
      <c r="AH120" s="11" t="s">
        <v>6</v>
      </c>
      <c r="AI120" s="248" t="s">
        <v>6</v>
      </c>
    </row>
    <row r="121" spans="1:35" s="70" customFormat="1" outlineLevel="1">
      <c r="A121" s="240" t="s">
        <v>73</v>
      </c>
      <c r="B121" s="241" t="s">
        <v>5</v>
      </c>
      <c r="C121" s="242" t="s">
        <v>34</v>
      </c>
      <c r="D121" s="243"/>
      <c r="E121" s="243" t="s">
        <v>57</v>
      </c>
      <c r="F121" s="244" t="s">
        <v>482</v>
      </c>
      <c r="G121" s="245" t="s">
        <v>2</v>
      </c>
      <c r="H121" s="245"/>
      <c r="I121" s="245"/>
      <c r="J121" s="245"/>
      <c r="K121" s="245"/>
      <c r="L121" s="245"/>
      <c r="M121" s="245" t="s">
        <v>2</v>
      </c>
      <c r="N121" s="139">
        <v>650000</v>
      </c>
      <c r="O121" s="139">
        <v>361105.10169896053</v>
      </c>
      <c r="P121" s="139">
        <v>356183.39314766438</v>
      </c>
      <c r="Q121" s="139">
        <v>171384.48097291167</v>
      </c>
      <c r="R121" s="139">
        <v>39403.557328697083</v>
      </c>
      <c r="S121" s="490">
        <v>5280</v>
      </c>
      <c r="T121" s="490"/>
      <c r="U121" s="246"/>
      <c r="V121" s="246"/>
      <c r="W121" s="246"/>
      <c r="X121" s="246"/>
      <c r="Y121" s="246"/>
      <c r="Z121" s="247"/>
      <c r="AA121" s="248" t="s">
        <v>6</v>
      </c>
      <c r="AB121" s="11" t="s">
        <v>6</v>
      </c>
      <c r="AC121" s="248" t="s">
        <v>6</v>
      </c>
      <c r="AD121" s="11" t="s">
        <v>6</v>
      </c>
      <c r="AE121" s="248" t="s">
        <v>6</v>
      </c>
      <c r="AF121" s="11" t="s">
        <v>6</v>
      </c>
      <c r="AG121" s="248" t="s">
        <v>6</v>
      </c>
      <c r="AH121" s="11" t="s">
        <v>6</v>
      </c>
      <c r="AI121" s="248" t="s">
        <v>6</v>
      </c>
    </row>
    <row r="122" spans="1:35" s="249" customFormat="1">
      <c r="A122" s="240"/>
      <c r="B122" s="262" t="s">
        <v>5</v>
      </c>
      <c r="C122" s="242"/>
      <c r="E122" s="243"/>
      <c r="F122" s="244"/>
      <c r="G122" s="245"/>
      <c r="H122" s="245"/>
      <c r="I122" s="245"/>
      <c r="J122" s="245"/>
      <c r="K122" s="245"/>
      <c r="L122" s="245"/>
      <c r="M122" s="245"/>
      <c r="N122" s="267"/>
      <c r="O122" s="267"/>
      <c r="P122" s="267"/>
      <c r="Q122" s="267"/>
      <c r="R122" s="267"/>
      <c r="S122" s="265"/>
      <c r="T122" s="265"/>
      <c r="U122" s="246"/>
      <c r="V122" s="246"/>
      <c r="W122" s="246"/>
      <c r="X122" s="246"/>
      <c r="Y122" s="246"/>
      <c r="Z122" s="247"/>
      <c r="AA122" s="11"/>
      <c r="AB122" s="11"/>
      <c r="AC122" s="11"/>
      <c r="AD122" s="11"/>
      <c r="AE122" s="11"/>
      <c r="AF122" s="11"/>
      <c r="AG122" s="11"/>
      <c r="AH122" s="11"/>
      <c r="AI122" s="11"/>
    </row>
    <row r="123" spans="1:35" s="249" customFormat="1">
      <c r="A123" s="240"/>
      <c r="B123" s="262"/>
      <c r="C123" s="242"/>
      <c r="D123" s="242" t="s">
        <v>516</v>
      </c>
      <c r="E123" s="243"/>
      <c r="F123" s="244"/>
      <c r="G123" s="245"/>
      <c r="H123" s="245"/>
      <c r="I123" s="245"/>
      <c r="J123" s="245"/>
      <c r="K123" s="245"/>
      <c r="L123" s="245"/>
      <c r="M123" s="245"/>
      <c r="N123" s="267"/>
      <c r="O123" s="267"/>
      <c r="P123" s="267"/>
      <c r="Q123" s="267"/>
      <c r="R123" s="267"/>
      <c r="S123" s="495"/>
      <c r="T123" s="495"/>
      <c r="U123" s="246"/>
      <c r="V123" s="246"/>
      <c r="W123" s="246"/>
      <c r="X123" s="246"/>
      <c r="Y123" s="246"/>
      <c r="Z123" s="247"/>
      <c r="AA123" s="11"/>
      <c r="AB123" s="11"/>
      <c r="AC123" s="11"/>
      <c r="AD123" s="11"/>
      <c r="AE123" s="11"/>
      <c r="AF123" s="11"/>
      <c r="AG123" s="11"/>
      <c r="AH123" s="11"/>
      <c r="AI123" s="11"/>
    </row>
    <row r="124" spans="1:35" s="70" customFormat="1" outlineLevel="1">
      <c r="A124" s="250" t="s">
        <v>73</v>
      </c>
      <c r="B124" s="241" t="s">
        <v>74</v>
      </c>
      <c r="C124" s="290" t="s">
        <v>102</v>
      </c>
      <c r="D124" s="291">
        <v>63</v>
      </c>
      <c r="E124" s="292" t="s">
        <v>93</v>
      </c>
      <c r="F124" s="293" t="s">
        <v>75</v>
      </c>
      <c r="G124" s="245" t="s">
        <v>2</v>
      </c>
      <c r="H124" s="245" t="s">
        <v>2</v>
      </c>
      <c r="I124" s="245" t="s">
        <v>2</v>
      </c>
      <c r="J124" s="245" t="s">
        <v>2</v>
      </c>
      <c r="K124" s="245" t="s">
        <v>2</v>
      </c>
      <c r="L124" s="245" t="s">
        <v>2</v>
      </c>
      <c r="M124" s="245" t="s">
        <v>2</v>
      </c>
      <c r="N124" s="139">
        <v>61148.419200000011</v>
      </c>
      <c r="O124" s="139">
        <v>35020.888965232363</v>
      </c>
      <c r="P124" s="139">
        <v>47243.36842962895</v>
      </c>
      <c r="Q124" s="139">
        <v>27667.495721268009</v>
      </c>
      <c r="R124" s="139">
        <v>8971.1498796378073</v>
      </c>
      <c r="S124" s="490">
        <v>637.99999999999989</v>
      </c>
      <c r="T124" s="490"/>
      <c r="U124" s="264"/>
      <c r="V124" s="264"/>
      <c r="W124" s="264"/>
      <c r="X124" s="264"/>
      <c r="Y124" s="264"/>
      <c r="AA124" s="248"/>
      <c r="AB124" s="11" t="s">
        <v>52</v>
      </c>
      <c r="AC124" s="248"/>
      <c r="AD124" s="11"/>
      <c r="AE124" s="248"/>
      <c r="AF124" s="11"/>
      <c r="AG124" s="248"/>
      <c r="AH124" s="11"/>
      <c r="AI124" s="248"/>
    </row>
    <row r="125" spans="1:35" s="70" customFormat="1" outlineLevel="1">
      <c r="A125" s="250" t="s">
        <v>73</v>
      </c>
      <c r="B125" s="241" t="s">
        <v>74</v>
      </c>
      <c r="C125" s="290" t="s">
        <v>103</v>
      </c>
      <c r="D125" s="291">
        <v>35</v>
      </c>
      <c r="E125" s="292" t="s">
        <v>93</v>
      </c>
      <c r="F125" s="293" t="s">
        <v>76</v>
      </c>
      <c r="G125" s="245" t="s">
        <v>2</v>
      </c>
      <c r="H125" s="245" t="s">
        <v>2</v>
      </c>
      <c r="I125" s="245" t="s">
        <v>2</v>
      </c>
      <c r="J125" s="245" t="s">
        <v>2</v>
      </c>
      <c r="K125" s="245" t="s">
        <v>2</v>
      </c>
      <c r="L125" s="245" t="s">
        <v>2</v>
      </c>
      <c r="M125" s="245" t="s">
        <v>2</v>
      </c>
      <c r="N125" s="139">
        <v>133167.66848000002</v>
      </c>
      <c r="O125" s="139">
        <v>83144.542797045986</v>
      </c>
      <c r="P125" s="139">
        <v>94757.883057448344</v>
      </c>
      <c r="Q125" s="139">
        <v>58406.930195313827</v>
      </c>
      <c r="R125" s="139">
        <v>13970.971072349803</v>
      </c>
      <c r="S125" s="490">
        <v>1627.9999999999998</v>
      </c>
      <c r="T125" s="490"/>
      <c r="U125" s="264"/>
      <c r="V125" s="264"/>
      <c r="W125" s="264"/>
      <c r="X125" s="264"/>
      <c r="Y125" s="264"/>
      <c r="AA125" s="248"/>
      <c r="AB125" s="11" t="s">
        <v>52</v>
      </c>
      <c r="AC125" s="248"/>
      <c r="AD125" s="11"/>
      <c r="AE125" s="248"/>
      <c r="AF125" s="11"/>
      <c r="AG125" s="248"/>
      <c r="AH125" s="11"/>
      <c r="AI125" s="248"/>
    </row>
    <row r="126" spans="1:35" s="70" customFormat="1" outlineLevel="1">
      <c r="A126" s="250" t="s">
        <v>73</v>
      </c>
      <c r="B126" s="241" t="s">
        <v>74</v>
      </c>
      <c r="C126" s="290" t="s">
        <v>104</v>
      </c>
      <c r="D126" s="291">
        <v>56</v>
      </c>
      <c r="E126" s="292" t="s">
        <v>93</v>
      </c>
      <c r="F126" s="293" t="s">
        <v>77</v>
      </c>
      <c r="G126" s="245" t="s">
        <v>2</v>
      </c>
      <c r="H126" s="245" t="s">
        <v>2</v>
      </c>
      <c r="I126" s="245" t="s">
        <v>2</v>
      </c>
      <c r="J126" s="245" t="s">
        <v>2</v>
      </c>
      <c r="K126" s="245" t="s">
        <v>2</v>
      </c>
      <c r="L126" s="245" t="s">
        <v>2</v>
      </c>
      <c r="M126" s="245" t="s">
        <v>2</v>
      </c>
      <c r="N126" s="139">
        <v>137244.22976000002</v>
      </c>
      <c r="O126" s="139">
        <v>76572.173663103633</v>
      </c>
      <c r="P126" s="139">
        <v>99782.727664039747</v>
      </c>
      <c r="Q126" s="139">
        <v>58822.454246403293</v>
      </c>
      <c r="R126" s="139">
        <v>18156.167841182596</v>
      </c>
      <c r="S126" s="490">
        <v>1539.9999999999998</v>
      </c>
      <c r="T126" s="490"/>
      <c r="U126" s="264"/>
      <c r="V126" s="264"/>
      <c r="W126" s="264"/>
      <c r="X126" s="264"/>
      <c r="Y126" s="264"/>
      <c r="AA126" s="248"/>
      <c r="AB126" s="11" t="s">
        <v>52</v>
      </c>
      <c r="AC126" s="248"/>
      <c r="AD126" s="11"/>
      <c r="AE126" s="248"/>
      <c r="AF126" s="11"/>
      <c r="AG126" s="248"/>
      <c r="AH126" s="11"/>
      <c r="AI126" s="248"/>
    </row>
    <row r="127" spans="1:35" s="70" customFormat="1" outlineLevel="1">
      <c r="A127" s="250" t="s">
        <v>73</v>
      </c>
      <c r="B127" s="241" t="s">
        <v>74</v>
      </c>
      <c r="C127" s="290" t="s">
        <v>105</v>
      </c>
      <c r="D127" s="291">
        <v>21</v>
      </c>
      <c r="E127" s="292" t="s">
        <v>93</v>
      </c>
      <c r="F127" s="293" t="s">
        <v>78</v>
      </c>
      <c r="G127" s="245" t="s">
        <v>2</v>
      </c>
      <c r="H127" s="245" t="s">
        <v>2</v>
      </c>
      <c r="I127" s="245" t="s">
        <v>2</v>
      </c>
      <c r="J127" s="245" t="s">
        <v>2</v>
      </c>
      <c r="K127" s="245" t="s">
        <v>2</v>
      </c>
      <c r="L127" s="245" t="s">
        <v>2</v>
      </c>
      <c r="M127" s="245" t="s">
        <v>2</v>
      </c>
      <c r="N127" s="139">
        <v>169856.72000000003</v>
      </c>
      <c r="O127" s="139">
        <v>89814.445145442369</v>
      </c>
      <c r="P127" s="139">
        <v>132547.4455542595</v>
      </c>
      <c r="Q127" s="139">
        <v>78902.212861456734</v>
      </c>
      <c r="R127" s="139">
        <v>24717.252711564979</v>
      </c>
      <c r="S127" s="490">
        <v>3189.9999999999995</v>
      </c>
      <c r="T127" s="490"/>
      <c r="U127" s="264"/>
      <c r="V127" s="264"/>
      <c r="W127" s="264"/>
      <c r="X127" s="264"/>
      <c r="Y127" s="264"/>
      <c r="AA127" s="248"/>
      <c r="AB127" s="11" t="s">
        <v>52</v>
      </c>
      <c r="AC127" s="248"/>
      <c r="AD127" s="11"/>
      <c r="AE127" s="248"/>
      <c r="AF127" s="11"/>
      <c r="AG127" s="248"/>
      <c r="AH127" s="11"/>
      <c r="AI127" s="248"/>
    </row>
    <row r="128" spans="1:35" s="70" customFormat="1" outlineLevel="1">
      <c r="A128" s="250" t="s">
        <v>73</v>
      </c>
      <c r="B128" s="241" t="s">
        <v>74</v>
      </c>
      <c r="C128" s="290" t="s">
        <v>106</v>
      </c>
      <c r="D128" s="291">
        <v>28</v>
      </c>
      <c r="E128" s="292" t="s">
        <v>93</v>
      </c>
      <c r="F128" s="293" t="s">
        <v>79</v>
      </c>
      <c r="G128" s="245" t="s">
        <v>2</v>
      </c>
      <c r="H128" s="245" t="s">
        <v>2</v>
      </c>
      <c r="I128" s="245" t="s">
        <v>2</v>
      </c>
      <c r="J128" s="245" t="s">
        <v>2</v>
      </c>
      <c r="K128" s="245" t="s">
        <v>2</v>
      </c>
      <c r="L128" s="245" t="s">
        <v>2</v>
      </c>
      <c r="M128" s="245" t="s">
        <v>2</v>
      </c>
      <c r="N128" s="139">
        <v>305742.09600000008</v>
      </c>
      <c r="O128" s="139">
        <v>156499.59435256888</v>
      </c>
      <c r="P128" s="139">
        <v>225943.6282174463</v>
      </c>
      <c r="Q128" s="139">
        <v>146035.9993244551</v>
      </c>
      <c r="R128" s="139">
        <v>41710.725572190611</v>
      </c>
      <c r="S128" s="490">
        <v>7259.9999999999982</v>
      </c>
      <c r="T128" s="490"/>
      <c r="U128" s="264"/>
      <c r="V128" s="264"/>
      <c r="W128" s="264"/>
      <c r="X128" s="264"/>
      <c r="Y128" s="264"/>
      <c r="AA128" s="248"/>
      <c r="AB128" s="11" t="s">
        <v>52</v>
      </c>
      <c r="AC128" s="248"/>
      <c r="AD128" s="11"/>
      <c r="AE128" s="248"/>
      <c r="AF128" s="11"/>
      <c r="AG128" s="248"/>
      <c r="AH128" s="11"/>
      <c r="AI128" s="248"/>
    </row>
    <row r="129" spans="1:35" s="70" customFormat="1" outlineLevel="1">
      <c r="A129" s="250" t="s">
        <v>73</v>
      </c>
      <c r="B129" s="241" t="s">
        <v>74</v>
      </c>
      <c r="C129" s="290" t="s">
        <v>107</v>
      </c>
      <c r="D129" s="291">
        <v>21</v>
      </c>
      <c r="E129" s="292" t="s">
        <v>93</v>
      </c>
      <c r="F129" s="293" t="s">
        <v>80</v>
      </c>
      <c r="G129" s="245" t="s">
        <v>2</v>
      </c>
      <c r="H129" s="245" t="s">
        <v>2</v>
      </c>
      <c r="I129" s="245" t="s">
        <v>2</v>
      </c>
      <c r="J129" s="245" t="s">
        <v>2</v>
      </c>
      <c r="K129" s="245" t="s">
        <v>2</v>
      </c>
      <c r="L129" s="245" t="s">
        <v>2</v>
      </c>
      <c r="M129" s="245" t="s">
        <v>2</v>
      </c>
      <c r="N129" s="139">
        <v>165780.15872000001</v>
      </c>
      <c r="O129" s="139">
        <v>83182.243680065119</v>
      </c>
      <c r="P129" s="139">
        <v>127148.81152024009</v>
      </c>
      <c r="Q129" s="139">
        <v>85093.695376123476</v>
      </c>
      <c r="R129" s="139">
        <v>22461.883534099885</v>
      </c>
      <c r="S129" s="490">
        <v>2551.9999999999995</v>
      </c>
      <c r="T129" s="490"/>
      <c r="U129" s="264"/>
      <c r="V129" s="264"/>
      <c r="W129" s="264"/>
      <c r="X129" s="264"/>
      <c r="Y129" s="264"/>
      <c r="AA129" s="248"/>
      <c r="AB129" s="11" t="s">
        <v>52</v>
      </c>
      <c r="AC129" s="248"/>
      <c r="AD129" s="11"/>
      <c r="AE129" s="248"/>
      <c r="AF129" s="11"/>
      <c r="AG129" s="248"/>
      <c r="AH129" s="11"/>
      <c r="AI129" s="248"/>
    </row>
    <row r="130" spans="1:35" s="70" customFormat="1" outlineLevel="1">
      <c r="A130" s="250" t="s">
        <v>73</v>
      </c>
      <c r="B130" s="241" t="s">
        <v>74</v>
      </c>
      <c r="C130" s="290" t="s">
        <v>108</v>
      </c>
      <c r="D130" s="291">
        <v>21</v>
      </c>
      <c r="E130" s="292" t="s">
        <v>93</v>
      </c>
      <c r="F130" s="293" t="s">
        <v>81</v>
      </c>
      <c r="G130" s="245" t="s">
        <v>2</v>
      </c>
      <c r="H130" s="245" t="s">
        <v>2</v>
      </c>
      <c r="I130" s="245" t="s">
        <v>2</v>
      </c>
      <c r="J130" s="245" t="s">
        <v>2</v>
      </c>
      <c r="K130" s="245" t="s">
        <v>2</v>
      </c>
      <c r="L130" s="245" t="s">
        <v>2</v>
      </c>
      <c r="M130" s="245" t="s">
        <v>2</v>
      </c>
      <c r="N130" s="139">
        <v>70660.395520000005</v>
      </c>
      <c r="O130" s="139">
        <v>35569.953441180201</v>
      </c>
      <c r="P130" s="139">
        <v>55613.360150966044</v>
      </c>
      <c r="Q130" s="139">
        <v>37112.603313694941</v>
      </c>
      <c r="R130" s="139">
        <v>11820.997498188908</v>
      </c>
      <c r="S130" s="490">
        <v>703.99999999999989</v>
      </c>
      <c r="T130" s="490"/>
      <c r="U130" s="264"/>
      <c r="V130" s="264"/>
      <c r="W130" s="264"/>
      <c r="X130" s="264"/>
      <c r="Y130" s="264"/>
      <c r="AA130" s="248"/>
      <c r="AB130" s="11" t="s">
        <v>52</v>
      </c>
      <c r="AC130" s="248"/>
      <c r="AD130" s="11"/>
      <c r="AE130" s="248"/>
      <c r="AF130" s="11"/>
      <c r="AG130" s="248"/>
      <c r="AH130" s="11"/>
      <c r="AI130" s="248"/>
    </row>
    <row r="131" spans="1:35" s="70" customFormat="1" outlineLevel="1">
      <c r="A131" s="250" t="s">
        <v>73</v>
      </c>
      <c r="B131" s="241" t="s">
        <v>74</v>
      </c>
      <c r="C131" s="290" t="s">
        <v>208</v>
      </c>
      <c r="D131" s="294"/>
      <c r="E131" s="292" t="s">
        <v>93</v>
      </c>
      <c r="F131" s="293" t="s">
        <v>173</v>
      </c>
      <c r="G131" s="245" t="s">
        <v>2</v>
      </c>
      <c r="H131" s="245" t="s">
        <v>2</v>
      </c>
      <c r="I131" s="245" t="s">
        <v>2</v>
      </c>
      <c r="J131" s="245" t="s">
        <v>2</v>
      </c>
      <c r="K131" s="245" t="s">
        <v>2</v>
      </c>
      <c r="L131" s="245" t="s">
        <v>2</v>
      </c>
      <c r="M131" s="245" t="s">
        <v>2</v>
      </c>
      <c r="N131" s="139"/>
      <c r="O131" s="139"/>
      <c r="P131" s="139"/>
      <c r="Q131" s="139"/>
      <c r="R131" s="139"/>
      <c r="S131" s="493" t="s">
        <v>223</v>
      </c>
      <c r="T131" s="494"/>
      <c r="U131" s="264"/>
      <c r="V131" s="264"/>
      <c r="W131" s="264"/>
      <c r="X131" s="264"/>
      <c r="Y131" s="264"/>
      <c r="AA131" s="248"/>
      <c r="AB131" s="11" t="s">
        <v>52</v>
      </c>
      <c r="AC131" s="248"/>
      <c r="AD131" s="11"/>
      <c r="AE131" s="248"/>
      <c r="AF131" s="11"/>
      <c r="AG131" s="248"/>
      <c r="AH131" s="11"/>
      <c r="AI131" s="248"/>
    </row>
    <row r="132" spans="1:35" s="70" customFormat="1" outlineLevel="1">
      <c r="A132" s="250" t="s">
        <v>73</v>
      </c>
      <c r="B132" s="241" t="s">
        <v>74</v>
      </c>
      <c r="C132" s="290" t="s">
        <v>174</v>
      </c>
      <c r="D132" s="294"/>
      <c r="E132" s="292" t="s">
        <v>93</v>
      </c>
      <c r="F132" s="293" t="s">
        <v>175</v>
      </c>
      <c r="G132" s="245" t="s">
        <v>2</v>
      </c>
      <c r="H132" s="245" t="s">
        <v>2</v>
      </c>
      <c r="I132" s="245" t="s">
        <v>2</v>
      </c>
      <c r="J132" s="245" t="s">
        <v>2</v>
      </c>
      <c r="K132" s="245" t="s">
        <v>2</v>
      </c>
      <c r="L132" s="245" t="s">
        <v>2</v>
      </c>
      <c r="M132" s="245" t="s">
        <v>2</v>
      </c>
      <c r="N132" s="139"/>
      <c r="O132" s="139"/>
      <c r="P132" s="139"/>
      <c r="Q132" s="139"/>
      <c r="R132" s="139"/>
      <c r="S132" s="493" t="s">
        <v>223</v>
      </c>
      <c r="T132" s="494"/>
      <c r="U132" s="264"/>
      <c r="V132" s="264"/>
      <c r="W132" s="264"/>
      <c r="X132" s="264"/>
      <c r="Y132" s="264"/>
      <c r="AA132" s="248"/>
      <c r="AB132" s="11" t="s">
        <v>52</v>
      </c>
      <c r="AC132" s="248"/>
      <c r="AD132" s="11"/>
      <c r="AE132" s="248"/>
      <c r="AF132" s="11"/>
      <c r="AG132" s="248"/>
      <c r="AH132" s="11"/>
      <c r="AI132" s="248"/>
    </row>
    <row r="133" spans="1:35" s="70" customFormat="1" outlineLevel="1">
      <c r="A133" s="250" t="s">
        <v>73</v>
      </c>
      <c r="B133" s="241" t="s">
        <v>74</v>
      </c>
      <c r="C133" s="290" t="s">
        <v>99</v>
      </c>
      <c r="D133" s="294"/>
      <c r="E133" s="292" t="s">
        <v>93</v>
      </c>
      <c r="F133" s="293" t="s">
        <v>79</v>
      </c>
      <c r="G133" s="245" t="s">
        <v>2</v>
      </c>
      <c r="H133" s="245" t="s">
        <v>2</v>
      </c>
      <c r="I133" s="245" t="s">
        <v>2</v>
      </c>
      <c r="J133" s="245" t="s">
        <v>2</v>
      </c>
      <c r="K133" s="245" t="s">
        <v>2</v>
      </c>
      <c r="L133" s="245" t="s">
        <v>2</v>
      </c>
      <c r="M133" s="245" t="s">
        <v>2</v>
      </c>
      <c r="N133" s="139"/>
      <c r="O133" s="139"/>
      <c r="P133" s="139"/>
      <c r="Q133" s="139"/>
      <c r="R133" s="139"/>
      <c r="S133" s="493" t="s">
        <v>223</v>
      </c>
      <c r="T133" s="494"/>
      <c r="U133" s="264"/>
      <c r="V133" s="264"/>
      <c r="W133" s="264"/>
      <c r="X133" s="264"/>
      <c r="Y133" s="264"/>
      <c r="AA133" s="248"/>
      <c r="AB133" s="11" t="s">
        <v>52</v>
      </c>
      <c r="AC133" s="248"/>
      <c r="AD133" s="11"/>
      <c r="AE133" s="248"/>
      <c r="AF133" s="11"/>
      <c r="AG133" s="248"/>
      <c r="AH133" s="11"/>
      <c r="AI133" s="248"/>
    </row>
    <row r="134" spans="1:35" s="191" customFormat="1">
      <c r="A134" s="186"/>
      <c r="B134" s="192"/>
      <c r="C134" s="187"/>
      <c r="D134" s="187"/>
      <c r="E134" s="188"/>
      <c r="F134" s="189"/>
      <c r="G134" s="179"/>
      <c r="H134" s="179"/>
      <c r="I134" s="179"/>
      <c r="J134" s="179"/>
      <c r="K134" s="179"/>
      <c r="L134" s="179"/>
      <c r="M134" s="179"/>
      <c r="N134" s="190"/>
      <c r="O134" s="190"/>
      <c r="P134" s="190"/>
      <c r="Q134" s="190"/>
      <c r="R134" s="190"/>
      <c r="S134" s="498"/>
      <c r="T134" s="498"/>
      <c r="U134" s="180"/>
      <c r="V134" s="180"/>
      <c r="W134" s="180"/>
      <c r="X134" s="180"/>
      <c r="Y134" s="180"/>
      <c r="Z134" s="181"/>
      <c r="AA134" s="118"/>
      <c r="AB134" s="119"/>
      <c r="AC134" s="118"/>
      <c r="AD134" s="119"/>
      <c r="AE134" s="118"/>
      <c r="AF134" s="119"/>
      <c r="AG134" s="118"/>
      <c r="AH134" s="119"/>
      <c r="AI134" s="118"/>
    </row>
    <row r="135" spans="1:35" s="70" customFormat="1" outlineLevel="1">
      <c r="A135" s="250" t="s">
        <v>73</v>
      </c>
      <c r="B135" s="241" t="s">
        <v>138</v>
      </c>
      <c r="C135" s="290" t="s">
        <v>109</v>
      </c>
      <c r="D135" s="294">
        <v>49</v>
      </c>
      <c r="E135" s="292" t="s">
        <v>56</v>
      </c>
      <c r="F135" s="293" t="s">
        <v>75</v>
      </c>
      <c r="G135" s="245" t="s">
        <v>2</v>
      </c>
      <c r="H135" s="245" t="s">
        <v>2</v>
      </c>
      <c r="I135" s="245" t="s">
        <v>2</v>
      </c>
      <c r="J135" s="245" t="s">
        <v>2</v>
      </c>
      <c r="K135" s="245" t="s">
        <v>2</v>
      </c>
      <c r="L135" s="245" t="s">
        <v>2</v>
      </c>
      <c r="M135" s="245" t="s">
        <v>2</v>
      </c>
      <c r="N135" s="139">
        <v>46889.437699999995</v>
      </c>
      <c r="O135" s="139">
        <v>27737.003892362518</v>
      </c>
      <c r="P135" s="139">
        <v>21831.967896704326</v>
      </c>
      <c r="Q135" s="139">
        <v>12458.346043932208</v>
      </c>
      <c r="R135" s="139">
        <v>2648.7408457370975</v>
      </c>
      <c r="S135" s="490">
        <v>307.99999999999994</v>
      </c>
      <c r="T135" s="490"/>
      <c r="U135" s="264"/>
      <c r="V135" s="264"/>
      <c r="W135" s="264"/>
      <c r="X135" s="264"/>
      <c r="Y135" s="264"/>
      <c r="AA135" s="248"/>
      <c r="AB135" s="11" t="s">
        <v>52</v>
      </c>
      <c r="AC135" s="248"/>
      <c r="AD135" s="11"/>
      <c r="AE135" s="248"/>
      <c r="AF135" s="11"/>
      <c r="AG135" s="248"/>
      <c r="AH135" s="11"/>
      <c r="AI135" s="248"/>
    </row>
    <row r="136" spans="1:35" s="70" customFormat="1" outlineLevel="1">
      <c r="A136" s="250" t="s">
        <v>73</v>
      </c>
      <c r="B136" s="241" t="s">
        <v>138</v>
      </c>
      <c r="C136" s="290" t="s">
        <v>110</v>
      </c>
      <c r="D136" s="294">
        <v>35</v>
      </c>
      <c r="E136" s="292" t="s">
        <v>56</v>
      </c>
      <c r="F136" s="293" t="s">
        <v>76</v>
      </c>
      <c r="G136" s="245" t="s">
        <v>2</v>
      </c>
      <c r="H136" s="245" t="s">
        <v>2</v>
      </c>
      <c r="I136" s="245" t="s">
        <v>2</v>
      </c>
      <c r="J136" s="245" t="s">
        <v>2</v>
      </c>
      <c r="K136" s="245" t="s">
        <v>2</v>
      </c>
      <c r="L136" s="245" t="s">
        <v>2</v>
      </c>
      <c r="M136" s="245" t="s">
        <v>2</v>
      </c>
      <c r="N136" s="139">
        <v>97580.721699999995</v>
      </c>
      <c r="O136" s="139">
        <v>53776.723593696355</v>
      </c>
      <c r="P136" s="139">
        <v>44155.003030499844</v>
      </c>
      <c r="Q136" s="139">
        <v>24314.073698863751</v>
      </c>
      <c r="R136" s="139">
        <v>6354.0564944608659</v>
      </c>
      <c r="S136" s="490">
        <v>483.99999999999989</v>
      </c>
      <c r="T136" s="490"/>
      <c r="U136" s="264"/>
      <c r="V136" s="264"/>
      <c r="W136" s="264"/>
      <c r="X136" s="264"/>
      <c r="Y136" s="264"/>
      <c r="AA136" s="248"/>
      <c r="AB136" s="11" t="s">
        <v>52</v>
      </c>
      <c r="AC136" s="248"/>
      <c r="AD136" s="11"/>
      <c r="AE136" s="248"/>
      <c r="AF136" s="11"/>
      <c r="AG136" s="248"/>
      <c r="AH136" s="11"/>
      <c r="AI136" s="248"/>
    </row>
    <row r="137" spans="1:35" s="70" customFormat="1" outlineLevel="1">
      <c r="A137" s="250" t="s">
        <v>73</v>
      </c>
      <c r="B137" s="241" t="s">
        <v>138</v>
      </c>
      <c r="C137" s="290" t="s">
        <v>111</v>
      </c>
      <c r="D137" s="294">
        <v>56</v>
      </c>
      <c r="E137" s="292" t="s">
        <v>56</v>
      </c>
      <c r="F137" s="293" t="s">
        <v>77</v>
      </c>
      <c r="G137" s="245" t="s">
        <v>2</v>
      </c>
      <c r="H137" s="245" t="s">
        <v>2</v>
      </c>
      <c r="I137" s="245" t="s">
        <v>2</v>
      </c>
      <c r="J137" s="245" t="s">
        <v>2</v>
      </c>
      <c r="K137" s="245" t="s">
        <v>2</v>
      </c>
      <c r="L137" s="245" t="s">
        <v>2</v>
      </c>
      <c r="M137" s="245" t="s">
        <v>2</v>
      </c>
      <c r="N137" s="139">
        <v>168548.51929999999</v>
      </c>
      <c r="O137" s="139">
        <v>90749.250050325965</v>
      </c>
      <c r="P137" s="139">
        <v>69325.751403978968</v>
      </c>
      <c r="Q137" s="139">
        <v>34888.450266196611</v>
      </c>
      <c r="R137" s="139">
        <v>8825.5263015158416</v>
      </c>
      <c r="S137" s="490">
        <v>923.99999999999977</v>
      </c>
      <c r="T137" s="490"/>
      <c r="U137" s="264"/>
      <c r="V137" s="264"/>
      <c r="W137" s="264"/>
      <c r="X137" s="264"/>
      <c r="Y137" s="264"/>
      <c r="AA137" s="248"/>
      <c r="AB137" s="11" t="s">
        <v>52</v>
      </c>
      <c r="AC137" s="248"/>
      <c r="AD137" s="11"/>
      <c r="AE137" s="248"/>
      <c r="AF137" s="11"/>
      <c r="AG137" s="248"/>
      <c r="AH137" s="11"/>
      <c r="AI137" s="248"/>
    </row>
    <row r="138" spans="1:35" s="70" customFormat="1" outlineLevel="1">
      <c r="A138" s="250" t="s">
        <v>73</v>
      </c>
      <c r="B138" s="241" t="s">
        <v>138</v>
      </c>
      <c r="C138" s="290" t="s">
        <v>112</v>
      </c>
      <c r="D138" s="294">
        <v>21</v>
      </c>
      <c r="E138" s="292" t="s">
        <v>56</v>
      </c>
      <c r="F138" s="293" t="s">
        <v>78</v>
      </c>
      <c r="G138" s="245" t="s">
        <v>2</v>
      </c>
      <c r="H138" s="245" t="s">
        <v>2</v>
      </c>
      <c r="I138" s="245" t="s">
        <v>2</v>
      </c>
      <c r="J138" s="245" t="s">
        <v>2</v>
      </c>
      <c r="K138" s="245" t="s">
        <v>2</v>
      </c>
      <c r="L138" s="245" t="s">
        <v>2</v>
      </c>
      <c r="M138" s="245" t="s">
        <v>2</v>
      </c>
      <c r="N138" s="139">
        <v>121659.0816</v>
      </c>
      <c r="O138" s="139">
        <v>66367.796404471956</v>
      </c>
      <c r="P138" s="139">
        <v>67422.649323257981</v>
      </c>
      <c r="Q138" s="139">
        <v>36896.478883521988</v>
      </c>
      <c r="R138" s="139">
        <v>10122.135590224332</v>
      </c>
      <c r="S138" s="490">
        <v>1693.9999999999995</v>
      </c>
      <c r="T138" s="490"/>
      <c r="U138" s="264"/>
      <c r="V138" s="264"/>
      <c r="W138" s="264"/>
      <c r="X138" s="264"/>
      <c r="Y138" s="264"/>
      <c r="AA138" s="248"/>
      <c r="AB138" s="11" t="s">
        <v>52</v>
      </c>
      <c r="AC138" s="248"/>
      <c r="AD138" s="11"/>
      <c r="AE138" s="248"/>
      <c r="AF138" s="11"/>
      <c r="AG138" s="248"/>
      <c r="AH138" s="11"/>
      <c r="AI138" s="248"/>
    </row>
    <row r="139" spans="1:35" s="70" customFormat="1" outlineLevel="1">
      <c r="A139" s="250" t="s">
        <v>73</v>
      </c>
      <c r="B139" s="241" t="s">
        <v>138</v>
      </c>
      <c r="C139" s="290" t="s">
        <v>113</v>
      </c>
      <c r="D139" s="294">
        <v>28</v>
      </c>
      <c r="E139" s="292" t="s">
        <v>56</v>
      </c>
      <c r="F139" s="293" t="s">
        <v>79</v>
      </c>
      <c r="G139" s="245" t="s">
        <v>2</v>
      </c>
      <c r="H139" s="245" t="s">
        <v>2</v>
      </c>
      <c r="I139" s="245" t="s">
        <v>2</v>
      </c>
      <c r="J139" s="245" t="s">
        <v>2</v>
      </c>
      <c r="K139" s="245" t="s">
        <v>2</v>
      </c>
      <c r="L139" s="245" t="s">
        <v>2</v>
      </c>
      <c r="M139" s="245" t="s">
        <v>2</v>
      </c>
      <c r="N139" s="139">
        <v>262327.3947</v>
      </c>
      <c r="O139" s="139">
        <v>142856.5812375134</v>
      </c>
      <c r="P139" s="139">
        <v>145995.72063858469</v>
      </c>
      <c r="Q139" s="139">
        <v>73611.151531353084</v>
      </c>
      <c r="R139" s="139">
        <v>21563.952915987498</v>
      </c>
      <c r="S139" s="490">
        <v>3607.9999999999991</v>
      </c>
      <c r="T139" s="490"/>
      <c r="U139" s="264"/>
      <c r="V139" s="264"/>
      <c r="W139" s="264"/>
      <c r="X139" s="264"/>
      <c r="Y139" s="264"/>
      <c r="AA139" s="248"/>
      <c r="AB139" s="11" t="s">
        <v>52</v>
      </c>
      <c r="AC139" s="248"/>
      <c r="AD139" s="11"/>
      <c r="AE139" s="248"/>
      <c r="AF139" s="11"/>
      <c r="AG139" s="248"/>
      <c r="AH139" s="11"/>
      <c r="AI139" s="248"/>
    </row>
    <row r="140" spans="1:35" s="70" customFormat="1" outlineLevel="1">
      <c r="A140" s="250" t="s">
        <v>73</v>
      </c>
      <c r="B140" s="241" t="s">
        <v>138</v>
      </c>
      <c r="C140" s="290" t="s">
        <v>114</v>
      </c>
      <c r="D140" s="294">
        <v>21</v>
      </c>
      <c r="E140" s="292" t="s">
        <v>56</v>
      </c>
      <c r="F140" s="293" t="s">
        <v>80</v>
      </c>
      <c r="G140" s="245" t="s">
        <v>2</v>
      </c>
      <c r="H140" s="245" t="s">
        <v>2</v>
      </c>
      <c r="I140" s="245" t="s">
        <v>2</v>
      </c>
      <c r="J140" s="245" t="s">
        <v>2</v>
      </c>
      <c r="K140" s="245" t="s">
        <v>2</v>
      </c>
      <c r="L140" s="245" t="s">
        <v>2</v>
      </c>
      <c r="M140" s="245" t="s">
        <v>2</v>
      </c>
      <c r="N140" s="139">
        <v>121659.0816</v>
      </c>
      <c r="O140" s="139">
        <v>65056.776343946796</v>
      </c>
      <c r="P140" s="139">
        <v>70889.464527080505</v>
      </c>
      <c r="Q140" s="139">
        <v>39542.639512132635</v>
      </c>
      <c r="R140" s="139">
        <v>11457.980736515841</v>
      </c>
      <c r="S140" s="490">
        <v>1143.9999999999998</v>
      </c>
      <c r="T140" s="490"/>
      <c r="U140" s="264"/>
      <c r="V140" s="264"/>
      <c r="W140" s="264"/>
      <c r="X140" s="264"/>
      <c r="Y140" s="264"/>
      <c r="AA140" s="248"/>
      <c r="AB140" s="11" t="s">
        <v>52</v>
      </c>
      <c r="AC140" s="248"/>
      <c r="AD140" s="11"/>
      <c r="AE140" s="248"/>
      <c r="AF140" s="11"/>
      <c r="AG140" s="248"/>
      <c r="AH140" s="11"/>
      <c r="AI140" s="248"/>
    </row>
    <row r="141" spans="1:35" s="70" customFormat="1" outlineLevel="1">
      <c r="A141" s="250" t="s">
        <v>73</v>
      </c>
      <c r="B141" s="241" t="s">
        <v>138</v>
      </c>
      <c r="C141" s="290" t="s">
        <v>115</v>
      </c>
      <c r="D141" s="294">
        <v>14</v>
      </c>
      <c r="E141" s="292" t="s">
        <v>56</v>
      </c>
      <c r="F141" s="293" t="s">
        <v>81</v>
      </c>
      <c r="G141" s="245" t="s">
        <v>2</v>
      </c>
      <c r="H141" s="245" t="s">
        <v>2</v>
      </c>
      <c r="I141" s="245" t="s">
        <v>2</v>
      </c>
      <c r="J141" s="245" t="s">
        <v>2</v>
      </c>
      <c r="K141" s="245" t="s">
        <v>2</v>
      </c>
      <c r="L141" s="245" t="s">
        <v>2</v>
      </c>
      <c r="M141" s="245" t="s">
        <v>2</v>
      </c>
      <c r="N141" s="139">
        <v>55760.412399999994</v>
      </c>
      <c r="O141" s="139">
        <v>31273.545923787417</v>
      </c>
      <c r="P141" s="139">
        <v>29640.907776633088</v>
      </c>
      <c r="Q141" s="139">
        <v>19148.447247239728</v>
      </c>
      <c r="R141" s="139">
        <v>4430.3405788814107</v>
      </c>
      <c r="S141" s="490">
        <v>461.99999999999989</v>
      </c>
      <c r="T141" s="490"/>
      <c r="U141" s="264"/>
      <c r="V141" s="264"/>
      <c r="W141" s="264"/>
      <c r="X141" s="264"/>
      <c r="Y141" s="264"/>
      <c r="AA141" s="248"/>
      <c r="AB141" s="11" t="s">
        <v>52</v>
      </c>
      <c r="AC141" s="248"/>
      <c r="AD141" s="11"/>
      <c r="AE141" s="248"/>
      <c r="AF141" s="11"/>
      <c r="AG141" s="248"/>
      <c r="AH141" s="11"/>
      <c r="AI141" s="248"/>
    </row>
    <row r="142" spans="1:35" s="70" customFormat="1" outlineLevel="1">
      <c r="A142" s="250" t="s">
        <v>73</v>
      </c>
      <c r="B142" s="241" t="s">
        <v>138</v>
      </c>
      <c r="C142" s="290" t="s">
        <v>209</v>
      </c>
      <c r="D142" s="294"/>
      <c r="E142" s="292" t="s">
        <v>56</v>
      </c>
      <c r="F142" s="293" t="s">
        <v>173</v>
      </c>
      <c r="G142" s="245" t="s">
        <v>2</v>
      </c>
      <c r="H142" s="245" t="s">
        <v>2</v>
      </c>
      <c r="I142" s="245" t="s">
        <v>2</v>
      </c>
      <c r="J142" s="245" t="s">
        <v>2</v>
      </c>
      <c r="K142" s="245" t="s">
        <v>2</v>
      </c>
      <c r="L142" s="245" t="s">
        <v>2</v>
      </c>
      <c r="M142" s="245" t="s">
        <v>2</v>
      </c>
      <c r="N142" s="139"/>
      <c r="O142" s="139"/>
      <c r="P142" s="139"/>
      <c r="Q142" s="139"/>
      <c r="R142" s="139"/>
      <c r="S142" s="493" t="s">
        <v>223</v>
      </c>
      <c r="T142" s="494"/>
      <c r="U142" s="264"/>
      <c r="V142" s="264"/>
      <c r="W142" s="264"/>
      <c r="X142" s="264"/>
      <c r="Y142" s="264"/>
      <c r="AA142" s="248"/>
      <c r="AB142" s="11" t="s">
        <v>52</v>
      </c>
      <c r="AC142" s="248"/>
      <c r="AD142" s="11"/>
      <c r="AE142" s="248"/>
      <c r="AF142" s="11"/>
      <c r="AG142" s="248"/>
      <c r="AH142" s="11"/>
      <c r="AI142" s="248"/>
    </row>
    <row r="143" spans="1:35" s="70" customFormat="1" outlineLevel="1">
      <c r="A143" s="250" t="s">
        <v>73</v>
      </c>
      <c r="B143" s="241" t="s">
        <v>138</v>
      </c>
      <c r="C143" s="290" t="s">
        <v>176</v>
      </c>
      <c r="D143" s="294"/>
      <c r="E143" s="292" t="s">
        <v>56</v>
      </c>
      <c r="F143" s="293" t="s">
        <v>175</v>
      </c>
      <c r="G143" s="245" t="s">
        <v>2</v>
      </c>
      <c r="H143" s="245" t="s">
        <v>2</v>
      </c>
      <c r="I143" s="245" t="s">
        <v>2</v>
      </c>
      <c r="J143" s="245" t="s">
        <v>2</v>
      </c>
      <c r="K143" s="245" t="s">
        <v>2</v>
      </c>
      <c r="L143" s="245" t="s">
        <v>2</v>
      </c>
      <c r="M143" s="245" t="s">
        <v>2</v>
      </c>
      <c r="N143" s="139"/>
      <c r="O143" s="139"/>
      <c r="P143" s="139"/>
      <c r="Q143" s="139"/>
      <c r="R143" s="139"/>
      <c r="S143" s="493" t="s">
        <v>223</v>
      </c>
      <c r="T143" s="494"/>
      <c r="U143" s="264"/>
      <c r="V143" s="264"/>
      <c r="W143" s="264"/>
      <c r="X143" s="264"/>
      <c r="Y143" s="264"/>
      <c r="AA143" s="248"/>
      <c r="AB143" s="11" t="s">
        <v>52</v>
      </c>
      <c r="AC143" s="248"/>
      <c r="AD143" s="11"/>
      <c r="AE143" s="248"/>
      <c r="AF143" s="11"/>
      <c r="AG143" s="248"/>
      <c r="AH143" s="11"/>
      <c r="AI143" s="248"/>
    </row>
    <row r="144" spans="1:35" s="70" customFormat="1" outlineLevel="1">
      <c r="A144" s="250" t="s">
        <v>73</v>
      </c>
      <c r="B144" s="241" t="s">
        <v>138</v>
      </c>
      <c r="C144" s="290" t="s">
        <v>100</v>
      </c>
      <c r="D144" s="294"/>
      <c r="E144" s="292" t="s">
        <v>56</v>
      </c>
      <c r="F144" s="293" t="s">
        <v>79</v>
      </c>
      <c r="G144" s="245" t="s">
        <v>2</v>
      </c>
      <c r="H144" s="245" t="s">
        <v>2</v>
      </c>
      <c r="I144" s="245" t="s">
        <v>2</v>
      </c>
      <c r="J144" s="245" t="s">
        <v>2</v>
      </c>
      <c r="K144" s="245" t="s">
        <v>2</v>
      </c>
      <c r="L144" s="245" t="s">
        <v>2</v>
      </c>
      <c r="M144" s="245" t="s">
        <v>2</v>
      </c>
      <c r="N144" s="139"/>
      <c r="O144" s="139"/>
      <c r="P144" s="139"/>
      <c r="Q144" s="139"/>
      <c r="R144" s="139"/>
      <c r="S144" s="493" t="s">
        <v>223</v>
      </c>
      <c r="T144" s="494"/>
      <c r="U144" s="264"/>
      <c r="V144" s="264"/>
      <c r="W144" s="264"/>
      <c r="X144" s="264"/>
      <c r="Y144" s="264"/>
      <c r="AA144" s="248"/>
      <c r="AB144" s="11" t="s">
        <v>52</v>
      </c>
      <c r="AC144" s="248"/>
      <c r="AD144" s="11"/>
      <c r="AE144" s="248"/>
      <c r="AF144" s="11"/>
      <c r="AG144" s="248"/>
      <c r="AH144" s="11"/>
      <c r="AI144" s="248"/>
    </row>
    <row r="145" spans="1:35" s="249" customFormat="1">
      <c r="A145" s="240"/>
      <c r="B145" s="262"/>
      <c r="C145" s="242"/>
      <c r="D145" s="242"/>
      <c r="E145" s="243"/>
      <c r="F145" s="244"/>
      <c r="G145" s="245"/>
      <c r="H145" s="245"/>
      <c r="I145" s="245"/>
      <c r="J145" s="245"/>
      <c r="K145" s="245"/>
      <c r="L145" s="245"/>
      <c r="M145" s="245"/>
      <c r="N145" s="139"/>
      <c r="O145" s="139"/>
      <c r="P145" s="139"/>
      <c r="Q145" s="139"/>
      <c r="R145" s="139"/>
      <c r="S145" s="495"/>
      <c r="T145" s="495"/>
      <c r="U145" s="246"/>
      <c r="V145" s="246"/>
      <c r="W145" s="246"/>
      <c r="X145" s="246"/>
      <c r="Y145" s="246"/>
      <c r="Z145" s="247"/>
      <c r="AA145" s="248"/>
      <c r="AB145" s="11"/>
      <c r="AC145" s="248"/>
      <c r="AD145" s="11"/>
      <c r="AE145" s="248"/>
      <c r="AF145" s="11"/>
      <c r="AG145" s="248"/>
      <c r="AH145" s="11"/>
      <c r="AI145" s="248"/>
    </row>
    <row r="146" spans="1:35" s="70" customFormat="1" outlineLevel="1">
      <c r="A146" s="250" t="s">
        <v>73</v>
      </c>
      <c r="B146" s="241" t="s">
        <v>139</v>
      </c>
      <c r="C146" s="290" t="s">
        <v>116</v>
      </c>
      <c r="D146" s="294">
        <v>70</v>
      </c>
      <c r="E146" s="292" t="s">
        <v>94</v>
      </c>
      <c r="F146" s="293" t="s">
        <v>75</v>
      </c>
      <c r="G146" s="245" t="s">
        <v>2</v>
      </c>
      <c r="H146" s="245" t="s">
        <v>2</v>
      </c>
      <c r="I146" s="245" t="s">
        <v>2</v>
      </c>
      <c r="J146" s="245" t="s">
        <v>2</v>
      </c>
      <c r="K146" s="245" t="s">
        <v>2</v>
      </c>
      <c r="L146" s="245" t="s">
        <v>2</v>
      </c>
      <c r="M146" s="245" t="s">
        <v>2</v>
      </c>
      <c r="N146" s="139">
        <v>79678.97</v>
      </c>
      <c r="O146" s="139">
        <v>43279.652528850733</v>
      </c>
      <c r="P146" s="139">
        <v>32119.507752418576</v>
      </c>
      <c r="Q146" s="139">
        <v>18490.080685040361</v>
      </c>
      <c r="R146" s="139">
        <v>8714.5072517005137</v>
      </c>
      <c r="S146" s="490">
        <v>329.99999999999994</v>
      </c>
      <c r="T146" s="490"/>
      <c r="U146" s="264"/>
      <c r="V146" s="264"/>
      <c r="W146" s="264"/>
      <c r="X146" s="264"/>
      <c r="Y146" s="264"/>
      <c r="AA146" s="248" t="s">
        <v>52</v>
      </c>
      <c r="AB146" s="11" t="s">
        <v>52</v>
      </c>
      <c r="AC146" s="248"/>
      <c r="AD146" s="11"/>
      <c r="AE146" s="248"/>
      <c r="AF146" s="11"/>
      <c r="AG146" s="248"/>
      <c r="AH146" s="11"/>
      <c r="AI146" s="248"/>
    </row>
    <row r="147" spans="1:35" s="70" customFormat="1" outlineLevel="1">
      <c r="A147" s="250" t="s">
        <v>73</v>
      </c>
      <c r="B147" s="241" t="s">
        <v>139</v>
      </c>
      <c r="C147" s="290" t="s">
        <v>117</v>
      </c>
      <c r="D147" s="294">
        <v>42</v>
      </c>
      <c r="E147" s="292" t="s">
        <v>94</v>
      </c>
      <c r="F147" s="293" t="s">
        <v>76</v>
      </c>
      <c r="G147" s="245" t="s">
        <v>2</v>
      </c>
      <c r="H147" s="245" t="s">
        <v>2</v>
      </c>
      <c r="I147" s="245" t="s">
        <v>2</v>
      </c>
      <c r="J147" s="245" t="s">
        <v>2</v>
      </c>
      <c r="K147" s="245" t="s">
        <v>2</v>
      </c>
      <c r="L147" s="245" t="s">
        <v>2</v>
      </c>
      <c r="M147" s="245" t="s">
        <v>2</v>
      </c>
      <c r="N147" s="139">
        <v>157587.29622222221</v>
      </c>
      <c r="O147" s="139">
        <v>92492.26109799098</v>
      </c>
      <c r="P147" s="139">
        <v>79187.577271392831</v>
      </c>
      <c r="Q147" s="139">
        <v>44659.344420304158</v>
      </c>
      <c r="R147" s="139">
        <v>17158.194228342094</v>
      </c>
      <c r="S147" s="490">
        <v>945.99999999999977</v>
      </c>
      <c r="T147" s="490"/>
      <c r="U147" s="264"/>
      <c r="V147" s="264"/>
      <c r="W147" s="264"/>
      <c r="X147" s="264"/>
      <c r="Y147" s="264"/>
      <c r="AA147" s="248" t="s">
        <v>52</v>
      </c>
      <c r="AB147" s="11" t="s">
        <v>52</v>
      </c>
      <c r="AC147" s="248"/>
      <c r="AD147" s="11"/>
      <c r="AE147" s="248"/>
      <c r="AF147" s="11"/>
      <c r="AG147" s="248"/>
      <c r="AH147" s="11"/>
      <c r="AI147" s="248"/>
    </row>
    <row r="148" spans="1:35" s="70" customFormat="1" outlineLevel="1">
      <c r="A148" s="250" t="s">
        <v>73</v>
      </c>
      <c r="B148" s="241" t="s">
        <v>139</v>
      </c>
      <c r="C148" s="290" t="s">
        <v>118</v>
      </c>
      <c r="D148" s="294">
        <v>63</v>
      </c>
      <c r="E148" s="292" t="s">
        <v>94</v>
      </c>
      <c r="F148" s="293" t="s">
        <v>77</v>
      </c>
      <c r="G148" s="245" t="s">
        <v>2</v>
      </c>
      <c r="H148" s="245" t="s">
        <v>2</v>
      </c>
      <c r="I148" s="245" t="s">
        <v>2</v>
      </c>
      <c r="J148" s="245" t="s">
        <v>2</v>
      </c>
      <c r="K148" s="245" t="s">
        <v>2</v>
      </c>
      <c r="L148" s="245" t="s">
        <v>2</v>
      </c>
      <c r="M148" s="245" t="s">
        <v>2</v>
      </c>
      <c r="N148" s="139">
        <v>235495.62244444445</v>
      </c>
      <c r="O148" s="139">
        <v>138264.18702818613</v>
      </c>
      <c r="P148" s="139">
        <v>115367.34178096308</v>
      </c>
      <c r="Q148" s="139">
        <v>59536.497494724244</v>
      </c>
      <c r="R148" s="139">
        <v>20440.27235820812</v>
      </c>
      <c r="S148" s="490">
        <v>1649.9999999999998</v>
      </c>
      <c r="T148" s="490"/>
      <c r="U148" s="264"/>
      <c r="V148" s="264"/>
      <c r="W148" s="264"/>
      <c r="X148" s="264"/>
      <c r="Y148" s="264"/>
      <c r="AA148" s="248" t="s">
        <v>52</v>
      </c>
      <c r="AB148" s="11" t="s">
        <v>52</v>
      </c>
      <c r="AC148" s="248"/>
      <c r="AD148" s="11"/>
      <c r="AE148" s="248"/>
      <c r="AF148" s="11"/>
      <c r="AG148" s="248"/>
      <c r="AH148" s="11"/>
      <c r="AI148" s="248"/>
    </row>
    <row r="149" spans="1:35" s="70" customFormat="1" outlineLevel="1">
      <c r="A149" s="250" t="s">
        <v>73</v>
      </c>
      <c r="B149" s="241" t="s">
        <v>139</v>
      </c>
      <c r="C149" s="290" t="s">
        <v>119</v>
      </c>
      <c r="D149" s="294">
        <v>21</v>
      </c>
      <c r="E149" s="292" t="s">
        <v>94</v>
      </c>
      <c r="F149" s="293" t="s">
        <v>78</v>
      </c>
      <c r="G149" s="245" t="s">
        <v>2</v>
      </c>
      <c r="H149" s="245" t="s">
        <v>2</v>
      </c>
      <c r="I149" s="245" t="s">
        <v>2</v>
      </c>
      <c r="J149" s="245" t="s">
        <v>2</v>
      </c>
      <c r="K149" s="245" t="s">
        <v>2</v>
      </c>
      <c r="L149" s="245" t="s">
        <v>2</v>
      </c>
      <c r="M149" s="245" t="s">
        <v>2</v>
      </c>
      <c r="N149" s="139">
        <v>331110.38644444448</v>
      </c>
      <c r="O149" s="139">
        <v>179588.9203550173</v>
      </c>
      <c r="P149" s="139">
        <v>200694.88009596735</v>
      </c>
      <c r="Q149" s="139">
        <v>107832.99649625811</v>
      </c>
      <c r="R149" s="139">
        <v>42970.596485966147</v>
      </c>
      <c r="S149" s="490">
        <v>3739.9999999999991</v>
      </c>
      <c r="T149" s="490"/>
      <c r="U149" s="264"/>
      <c r="V149" s="264"/>
      <c r="W149" s="264"/>
      <c r="X149" s="264"/>
      <c r="Y149" s="264"/>
      <c r="AA149" s="248" t="s">
        <v>52</v>
      </c>
      <c r="AB149" s="11" t="s">
        <v>52</v>
      </c>
      <c r="AC149" s="248"/>
      <c r="AD149" s="11"/>
      <c r="AE149" s="248"/>
      <c r="AF149" s="11"/>
      <c r="AG149" s="248"/>
      <c r="AH149" s="11"/>
      <c r="AI149" s="248"/>
    </row>
    <row r="150" spans="1:35" s="70" customFormat="1" outlineLevel="1">
      <c r="A150" s="250" t="s">
        <v>73</v>
      </c>
      <c r="B150" s="241" t="s">
        <v>139</v>
      </c>
      <c r="C150" s="290" t="s">
        <v>120</v>
      </c>
      <c r="D150" s="294">
        <v>28</v>
      </c>
      <c r="E150" s="292" t="s">
        <v>94</v>
      </c>
      <c r="F150" s="293" t="s">
        <v>79</v>
      </c>
      <c r="G150" s="245" t="s">
        <v>2</v>
      </c>
      <c r="H150" s="245" t="s">
        <v>2</v>
      </c>
      <c r="I150" s="245" t="s">
        <v>2</v>
      </c>
      <c r="J150" s="245" t="s">
        <v>2</v>
      </c>
      <c r="K150" s="245" t="s">
        <v>2</v>
      </c>
      <c r="L150" s="245" t="s">
        <v>2</v>
      </c>
      <c r="M150" s="245" t="s">
        <v>2</v>
      </c>
      <c r="N150" s="139">
        <v>265596.56666666665</v>
      </c>
      <c r="O150" s="139">
        <v>150338.35597072029</v>
      </c>
      <c r="P150" s="139">
        <v>139619.16212410392</v>
      </c>
      <c r="Q150" s="139">
        <v>77681.42955313866</v>
      </c>
      <c r="R150" s="139">
        <v>19499.392325626755</v>
      </c>
      <c r="S150" s="490">
        <v>2859.9999999999995</v>
      </c>
      <c r="T150" s="490"/>
      <c r="U150" s="264"/>
      <c r="V150" s="264"/>
      <c r="W150" s="264"/>
      <c r="X150" s="264"/>
      <c r="Y150" s="264"/>
      <c r="AA150" s="248" t="s">
        <v>52</v>
      </c>
      <c r="AB150" s="11" t="s">
        <v>52</v>
      </c>
      <c r="AC150" s="248"/>
      <c r="AD150" s="11"/>
      <c r="AE150" s="248"/>
      <c r="AF150" s="11"/>
      <c r="AG150" s="248"/>
      <c r="AH150" s="11"/>
      <c r="AI150" s="248"/>
    </row>
    <row r="151" spans="1:35" s="70" customFormat="1" outlineLevel="1">
      <c r="A151" s="250" t="s">
        <v>73</v>
      </c>
      <c r="B151" s="241" t="s">
        <v>139</v>
      </c>
      <c r="C151" s="290" t="s">
        <v>121</v>
      </c>
      <c r="D151" s="294">
        <v>14</v>
      </c>
      <c r="E151" s="292" t="s">
        <v>94</v>
      </c>
      <c r="F151" s="293" t="s">
        <v>80</v>
      </c>
      <c r="G151" s="245" t="s">
        <v>2</v>
      </c>
      <c r="H151" s="245" t="s">
        <v>2</v>
      </c>
      <c r="I151" s="245" t="s">
        <v>2</v>
      </c>
      <c r="J151" s="245" t="s">
        <v>2</v>
      </c>
      <c r="K151" s="245" t="s">
        <v>2</v>
      </c>
      <c r="L151" s="245" t="s">
        <v>2</v>
      </c>
      <c r="M151" s="245" t="s">
        <v>2</v>
      </c>
      <c r="N151" s="139">
        <v>131027.63955555556</v>
      </c>
      <c r="O151" s="139">
        <v>73634.738631904736</v>
      </c>
      <c r="P151" s="139">
        <v>65417.982786590102</v>
      </c>
      <c r="Q151" s="139">
        <v>35808.138758716705</v>
      </c>
      <c r="R151" s="139">
        <v>11651.49857225135</v>
      </c>
      <c r="S151" s="490">
        <v>681.99999999999989</v>
      </c>
      <c r="T151" s="490"/>
      <c r="U151" s="264"/>
      <c r="V151" s="264"/>
      <c r="W151" s="264"/>
      <c r="X151" s="264"/>
      <c r="Y151" s="264"/>
      <c r="AA151" s="248" t="s">
        <v>52</v>
      </c>
      <c r="AB151" s="11" t="s">
        <v>52</v>
      </c>
      <c r="AC151" s="248"/>
      <c r="AD151" s="11"/>
      <c r="AE151" s="248"/>
      <c r="AF151" s="11"/>
      <c r="AG151" s="248"/>
      <c r="AH151" s="11"/>
      <c r="AI151" s="248"/>
    </row>
    <row r="152" spans="1:35" s="70" customFormat="1" outlineLevel="1">
      <c r="A152" s="250" t="s">
        <v>73</v>
      </c>
      <c r="B152" s="241" t="s">
        <v>139</v>
      </c>
      <c r="C152" s="290" t="s">
        <v>122</v>
      </c>
      <c r="D152" s="294">
        <v>14</v>
      </c>
      <c r="E152" s="292" t="s">
        <v>94</v>
      </c>
      <c r="F152" s="293" t="s">
        <v>81</v>
      </c>
      <c r="G152" s="245" t="s">
        <v>2</v>
      </c>
      <c r="H152" s="245" t="s">
        <v>2</v>
      </c>
      <c r="I152" s="245" t="s">
        <v>2</v>
      </c>
      <c r="J152" s="245" t="s">
        <v>2</v>
      </c>
      <c r="K152" s="245" t="s">
        <v>2</v>
      </c>
      <c r="L152" s="245" t="s">
        <v>2</v>
      </c>
      <c r="M152" s="245" t="s">
        <v>2</v>
      </c>
      <c r="N152" s="139">
        <v>90302.832666666669</v>
      </c>
      <c r="O152" s="139">
        <v>49797.640233849204</v>
      </c>
      <c r="P152" s="139">
        <v>49153.852403443518</v>
      </c>
      <c r="Q152" s="139">
        <v>25437.206362627301</v>
      </c>
      <c r="R152" s="139">
        <v>10772.628580439716</v>
      </c>
      <c r="S152" s="490">
        <v>329.99999999999994</v>
      </c>
      <c r="T152" s="490"/>
      <c r="U152" s="264"/>
      <c r="V152" s="264"/>
      <c r="W152" s="264"/>
      <c r="X152" s="264"/>
      <c r="Y152" s="264"/>
      <c r="AA152" s="248" t="s">
        <v>52</v>
      </c>
      <c r="AB152" s="11" t="s">
        <v>52</v>
      </c>
      <c r="AC152" s="248"/>
      <c r="AD152" s="11"/>
      <c r="AE152" s="248"/>
      <c r="AF152" s="11"/>
      <c r="AG152" s="248"/>
      <c r="AH152" s="11"/>
      <c r="AI152" s="248"/>
    </row>
    <row r="153" spans="1:35" s="70" customFormat="1" outlineLevel="1">
      <c r="A153" s="250" t="s">
        <v>73</v>
      </c>
      <c r="B153" s="241" t="s">
        <v>139</v>
      </c>
      <c r="C153" s="290" t="s">
        <v>210</v>
      </c>
      <c r="D153" s="294"/>
      <c r="E153" s="292" t="s">
        <v>94</v>
      </c>
      <c r="F153" s="293" t="s">
        <v>173</v>
      </c>
      <c r="G153" s="245" t="s">
        <v>2</v>
      </c>
      <c r="H153" s="245" t="s">
        <v>2</v>
      </c>
      <c r="I153" s="245" t="s">
        <v>2</v>
      </c>
      <c r="J153" s="245" t="s">
        <v>2</v>
      </c>
      <c r="K153" s="245" t="s">
        <v>2</v>
      </c>
      <c r="L153" s="245" t="s">
        <v>2</v>
      </c>
      <c r="M153" s="245" t="s">
        <v>2</v>
      </c>
      <c r="N153" s="139"/>
      <c r="O153" s="139"/>
      <c r="P153" s="139"/>
      <c r="Q153" s="139"/>
      <c r="R153" s="139"/>
      <c r="S153" s="493" t="s">
        <v>223</v>
      </c>
      <c r="T153" s="494"/>
      <c r="U153" s="264"/>
      <c r="V153" s="264"/>
      <c r="W153" s="264"/>
      <c r="X153" s="264"/>
      <c r="Y153" s="264"/>
      <c r="AA153" s="248" t="s">
        <v>52</v>
      </c>
      <c r="AB153" s="11" t="s">
        <v>52</v>
      </c>
      <c r="AC153" s="248"/>
      <c r="AD153" s="11"/>
      <c r="AE153" s="248"/>
      <c r="AF153" s="11"/>
      <c r="AG153" s="248"/>
      <c r="AH153" s="11"/>
      <c r="AI153" s="248"/>
    </row>
    <row r="154" spans="1:35" s="70" customFormat="1" outlineLevel="1">
      <c r="A154" s="250" t="s">
        <v>73</v>
      </c>
      <c r="B154" s="241" t="s">
        <v>139</v>
      </c>
      <c r="C154" s="290" t="s">
        <v>177</v>
      </c>
      <c r="D154" s="294"/>
      <c r="E154" s="292" t="s">
        <v>94</v>
      </c>
      <c r="F154" s="293" t="s">
        <v>175</v>
      </c>
      <c r="G154" s="245" t="s">
        <v>2</v>
      </c>
      <c r="H154" s="245" t="s">
        <v>2</v>
      </c>
      <c r="I154" s="245" t="s">
        <v>2</v>
      </c>
      <c r="J154" s="245" t="s">
        <v>2</v>
      </c>
      <c r="K154" s="245" t="s">
        <v>2</v>
      </c>
      <c r="L154" s="245" t="s">
        <v>2</v>
      </c>
      <c r="M154" s="245" t="s">
        <v>2</v>
      </c>
      <c r="N154" s="139"/>
      <c r="O154" s="139"/>
      <c r="P154" s="139"/>
      <c r="Q154" s="139"/>
      <c r="R154" s="139"/>
      <c r="S154" s="493" t="s">
        <v>223</v>
      </c>
      <c r="T154" s="494"/>
      <c r="U154" s="264"/>
      <c r="V154" s="264"/>
      <c r="W154" s="264"/>
      <c r="X154" s="264"/>
      <c r="Y154" s="264"/>
      <c r="AA154" s="248" t="s">
        <v>52</v>
      </c>
      <c r="AB154" s="11" t="s">
        <v>52</v>
      </c>
      <c r="AC154" s="248"/>
      <c r="AD154" s="11"/>
      <c r="AE154" s="248"/>
      <c r="AF154" s="11"/>
      <c r="AG154" s="248"/>
      <c r="AH154" s="11"/>
      <c r="AI154" s="248"/>
    </row>
    <row r="155" spans="1:35" s="70" customFormat="1" outlineLevel="1">
      <c r="A155" s="250" t="s">
        <v>73</v>
      </c>
      <c r="B155" s="241" t="s">
        <v>139</v>
      </c>
      <c r="C155" s="290" t="s">
        <v>101</v>
      </c>
      <c r="D155" s="294"/>
      <c r="E155" s="292" t="s">
        <v>94</v>
      </c>
      <c r="F155" s="293" t="s">
        <v>79</v>
      </c>
      <c r="G155" s="245" t="s">
        <v>2</v>
      </c>
      <c r="H155" s="245" t="s">
        <v>2</v>
      </c>
      <c r="I155" s="245" t="s">
        <v>2</v>
      </c>
      <c r="J155" s="245" t="s">
        <v>2</v>
      </c>
      <c r="K155" s="245" t="s">
        <v>2</v>
      </c>
      <c r="L155" s="245" t="s">
        <v>2</v>
      </c>
      <c r="M155" s="245" t="s">
        <v>2</v>
      </c>
      <c r="N155" s="139"/>
      <c r="O155" s="139"/>
      <c r="P155" s="139"/>
      <c r="Q155" s="139"/>
      <c r="R155" s="139"/>
      <c r="S155" s="493" t="s">
        <v>223</v>
      </c>
      <c r="T155" s="494"/>
      <c r="U155" s="264"/>
      <c r="V155" s="264"/>
      <c r="W155" s="264"/>
      <c r="X155" s="264"/>
      <c r="Y155" s="264"/>
      <c r="AA155" s="248" t="s">
        <v>52</v>
      </c>
      <c r="AB155" s="11" t="s">
        <v>52</v>
      </c>
      <c r="AC155" s="248"/>
      <c r="AD155" s="11"/>
      <c r="AE155" s="248"/>
      <c r="AF155" s="11"/>
      <c r="AG155" s="248"/>
      <c r="AH155" s="11"/>
      <c r="AI155" s="248"/>
    </row>
    <row r="156" spans="1:35" s="249" customFormat="1">
      <c r="A156" s="240"/>
      <c r="B156" s="262"/>
      <c r="C156" s="242"/>
      <c r="D156" s="243"/>
      <c r="E156" s="243"/>
      <c r="F156" s="244"/>
      <c r="G156" s="245"/>
      <c r="H156" s="245"/>
      <c r="I156" s="245"/>
      <c r="J156" s="245"/>
      <c r="K156" s="245"/>
      <c r="L156" s="245"/>
      <c r="M156" s="245"/>
      <c r="N156" s="139"/>
      <c r="O156" s="139"/>
      <c r="P156" s="139"/>
      <c r="Q156" s="139"/>
      <c r="R156" s="139"/>
      <c r="S156" s="495"/>
      <c r="T156" s="495"/>
      <c r="U156" s="246"/>
      <c r="V156" s="246"/>
      <c r="W156" s="246"/>
      <c r="X156" s="246"/>
      <c r="Y156" s="246"/>
      <c r="Z156" s="247"/>
      <c r="AA156" s="248"/>
      <c r="AB156" s="11"/>
      <c r="AC156" s="248"/>
      <c r="AD156" s="11"/>
      <c r="AE156" s="248"/>
      <c r="AF156" s="11"/>
      <c r="AG156" s="248"/>
      <c r="AH156" s="11"/>
      <c r="AI156" s="248"/>
    </row>
    <row r="157" spans="1:35" s="249" customFormat="1">
      <c r="A157" s="250" t="s">
        <v>73</v>
      </c>
      <c r="B157" s="241" t="s">
        <v>179</v>
      </c>
      <c r="C157" s="242" t="s">
        <v>180</v>
      </c>
      <c r="D157" s="243"/>
      <c r="E157" s="292" t="s">
        <v>93</v>
      </c>
      <c r="F157" s="244" t="s">
        <v>183</v>
      </c>
      <c r="G157" s="245" t="s">
        <v>2</v>
      </c>
      <c r="H157" s="245" t="s">
        <v>2</v>
      </c>
      <c r="I157" s="245" t="s">
        <v>2</v>
      </c>
      <c r="J157" s="245" t="s">
        <v>2</v>
      </c>
      <c r="K157" s="245" t="s">
        <v>2</v>
      </c>
      <c r="L157" s="245" t="s">
        <v>2</v>
      </c>
      <c r="M157" s="245" t="s">
        <v>2</v>
      </c>
      <c r="N157" s="139"/>
      <c r="O157" s="139"/>
      <c r="P157" s="139"/>
      <c r="Q157" s="139"/>
      <c r="R157" s="139"/>
      <c r="S157" s="499" t="s">
        <v>224</v>
      </c>
      <c r="T157" s="500"/>
      <c r="U157" s="246"/>
      <c r="V157" s="246"/>
      <c r="W157" s="246"/>
      <c r="X157" s="246"/>
      <c r="Y157" s="246"/>
      <c r="Z157" s="247"/>
      <c r="AA157" s="248"/>
      <c r="AB157" s="11"/>
      <c r="AC157" s="248"/>
      <c r="AD157" s="11"/>
      <c r="AE157" s="248"/>
      <c r="AF157" s="11"/>
      <c r="AG157" s="248"/>
      <c r="AH157" s="11"/>
      <c r="AI157" s="248"/>
    </row>
    <row r="158" spans="1:35" s="249" customFormat="1">
      <c r="A158" s="250" t="s">
        <v>73</v>
      </c>
      <c r="B158" s="241" t="s">
        <v>179</v>
      </c>
      <c r="C158" s="242" t="s">
        <v>198</v>
      </c>
      <c r="D158" s="243"/>
      <c r="E158" s="292" t="s">
        <v>182</v>
      </c>
      <c r="F158" s="244" t="s">
        <v>183</v>
      </c>
      <c r="G158" s="245" t="s">
        <v>2</v>
      </c>
      <c r="H158" s="245" t="s">
        <v>2</v>
      </c>
      <c r="I158" s="245" t="s">
        <v>2</v>
      </c>
      <c r="J158" s="245" t="s">
        <v>2</v>
      </c>
      <c r="K158" s="245" t="s">
        <v>2</v>
      </c>
      <c r="L158" s="245" t="s">
        <v>2</v>
      </c>
      <c r="M158" s="245" t="s">
        <v>2</v>
      </c>
      <c r="N158" s="139"/>
      <c r="O158" s="139"/>
      <c r="P158" s="139"/>
      <c r="Q158" s="139"/>
      <c r="R158" s="139"/>
      <c r="S158" s="499" t="s">
        <v>224</v>
      </c>
      <c r="T158" s="500"/>
      <c r="U158" s="246"/>
      <c r="V158" s="246"/>
      <c r="W158" s="246"/>
      <c r="X158" s="246"/>
      <c r="Y158" s="246"/>
      <c r="Z158" s="247"/>
      <c r="AA158" s="248"/>
      <c r="AB158" s="11"/>
      <c r="AC158" s="248"/>
      <c r="AD158" s="11"/>
      <c r="AE158" s="248"/>
      <c r="AF158" s="11"/>
      <c r="AG158" s="248"/>
      <c r="AH158" s="11"/>
      <c r="AI158" s="248"/>
    </row>
    <row r="159" spans="1:35" s="249" customFormat="1">
      <c r="A159" s="250" t="s">
        <v>73</v>
      </c>
      <c r="B159" s="241" t="s">
        <v>179</v>
      </c>
      <c r="C159" s="242" t="s">
        <v>181</v>
      </c>
      <c r="D159" s="243"/>
      <c r="E159" s="292" t="s">
        <v>182</v>
      </c>
      <c r="F159" s="244" t="s">
        <v>183</v>
      </c>
      <c r="G159" s="245" t="s">
        <v>2</v>
      </c>
      <c r="H159" s="245" t="s">
        <v>2</v>
      </c>
      <c r="I159" s="245" t="s">
        <v>2</v>
      </c>
      <c r="J159" s="245" t="s">
        <v>2</v>
      </c>
      <c r="K159" s="245" t="s">
        <v>2</v>
      </c>
      <c r="L159" s="245" t="s">
        <v>2</v>
      </c>
      <c r="M159" s="245" t="s">
        <v>2</v>
      </c>
      <c r="N159" s="139"/>
      <c r="O159" s="139"/>
      <c r="P159" s="139"/>
      <c r="Q159" s="139"/>
      <c r="R159" s="139"/>
      <c r="S159" s="499" t="s">
        <v>224</v>
      </c>
      <c r="T159" s="500"/>
      <c r="U159" s="246"/>
      <c r="V159" s="246"/>
      <c r="W159" s="246"/>
      <c r="X159" s="246"/>
      <c r="Y159" s="246"/>
      <c r="Z159" s="247"/>
      <c r="AA159" s="248"/>
      <c r="AB159" s="11"/>
      <c r="AC159" s="248"/>
      <c r="AD159" s="11"/>
      <c r="AE159" s="248"/>
      <c r="AF159" s="11"/>
      <c r="AG159" s="248"/>
      <c r="AH159" s="11"/>
      <c r="AI159" s="248"/>
    </row>
    <row r="160" spans="1:35" s="249" customFormat="1">
      <c r="A160" s="250"/>
      <c r="B160" s="241"/>
      <c r="C160" s="242"/>
      <c r="D160" s="242" t="s">
        <v>516</v>
      </c>
      <c r="E160" s="292"/>
      <c r="F160" s="244"/>
      <c r="G160" s="245"/>
      <c r="H160" s="245"/>
      <c r="I160" s="245"/>
      <c r="J160" s="245"/>
      <c r="K160" s="245"/>
      <c r="L160" s="245"/>
      <c r="M160" s="245"/>
      <c r="N160" s="139"/>
      <c r="O160" s="139"/>
      <c r="P160" s="139"/>
      <c r="Q160" s="139"/>
      <c r="R160" s="139"/>
      <c r="S160" s="495"/>
      <c r="T160" s="495"/>
      <c r="U160" s="246"/>
      <c r="V160" s="246"/>
      <c r="W160" s="246"/>
      <c r="X160" s="246"/>
      <c r="Y160" s="246"/>
      <c r="Z160" s="247"/>
      <c r="AA160" s="248"/>
      <c r="AB160" s="11"/>
      <c r="AC160" s="248"/>
      <c r="AD160" s="11"/>
      <c r="AE160" s="248"/>
      <c r="AF160" s="11"/>
      <c r="AG160" s="248"/>
      <c r="AH160" s="11"/>
      <c r="AI160" s="248"/>
    </row>
    <row r="161" spans="1:35" s="70" customFormat="1" outlineLevel="1">
      <c r="A161" s="250" t="s">
        <v>73</v>
      </c>
      <c r="B161" s="241" t="s">
        <v>140</v>
      </c>
      <c r="C161" s="290" t="s">
        <v>123</v>
      </c>
      <c r="D161" s="294">
        <v>24</v>
      </c>
      <c r="E161" s="295" t="s">
        <v>95</v>
      </c>
      <c r="F161" s="293" t="s">
        <v>82</v>
      </c>
      <c r="G161" s="245" t="s">
        <v>2</v>
      </c>
      <c r="H161" s="245" t="s">
        <v>2</v>
      </c>
      <c r="I161" s="245" t="s">
        <v>2</v>
      </c>
      <c r="J161" s="245" t="s">
        <v>2</v>
      </c>
      <c r="K161" s="245" t="s">
        <v>2</v>
      </c>
      <c r="L161" s="245" t="s">
        <v>2</v>
      </c>
      <c r="M161" s="245" t="s">
        <v>2</v>
      </c>
      <c r="N161" s="139">
        <v>100541.73440000002</v>
      </c>
      <c r="O161" s="139">
        <v>53782.686752272093</v>
      </c>
      <c r="P161" s="139">
        <v>47448.627217837609</v>
      </c>
      <c r="Q161" s="139">
        <v>23377.909639476999</v>
      </c>
      <c r="R161" s="139">
        <v>5804.6070555113165</v>
      </c>
      <c r="S161" s="490">
        <v>989.99999999999989</v>
      </c>
      <c r="T161" s="490"/>
      <c r="U161" s="264"/>
      <c r="V161" s="264"/>
      <c r="W161" s="264"/>
      <c r="X161" s="264"/>
      <c r="Y161" s="264"/>
      <c r="AA161" s="248"/>
      <c r="AB161" s="11"/>
      <c r="AC161" s="248"/>
      <c r="AD161" s="11" t="s">
        <v>52</v>
      </c>
      <c r="AE161" s="248"/>
      <c r="AF161" s="11"/>
      <c r="AG161" s="248"/>
      <c r="AH161" s="11"/>
      <c r="AI161" s="248"/>
    </row>
    <row r="162" spans="1:35" s="70" customFormat="1" outlineLevel="1">
      <c r="A162" s="250" t="s">
        <v>73</v>
      </c>
      <c r="B162" s="241" t="s">
        <v>140</v>
      </c>
      <c r="C162" s="290" t="s">
        <v>124</v>
      </c>
      <c r="D162" s="294">
        <v>42</v>
      </c>
      <c r="E162" s="295" t="s">
        <v>95</v>
      </c>
      <c r="F162" s="293" t="s">
        <v>83</v>
      </c>
      <c r="G162" s="245" t="s">
        <v>2</v>
      </c>
      <c r="H162" s="245" t="s">
        <v>2</v>
      </c>
      <c r="I162" s="245" t="s">
        <v>2</v>
      </c>
      <c r="J162" s="245" t="s">
        <v>2</v>
      </c>
      <c r="K162" s="245" t="s">
        <v>2</v>
      </c>
      <c r="L162" s="245" t="s">
        <v>2</v>
      </c>
      <c r="M162" s="245" t="s">
        <v>2</v>
      </c>
      <c r="N162" s="139">
        <v>73234.102834567908</v>
      </c>
      <c r="O162" s="139">
        <v>39705.844333836838</v>
      </c>
      <c r="P162" s="139">
        <v>33195.648011229307</v>
      </c>
      <c r="Q162" s="139">
        <v>15616.49848836741</v>
      </c>
      <c r="R162" s="139">
        <v>2925.6020022280522</v>
      </c>
      <c r="S162" s="490">
        <v>747.99999999999989</v>
      </c>
      <c r="T162" s="490"/>
      <c r="U162" s="264"/>
      <c r="V162" s="264"/>
      <c r="W162" s="264"/>
      <c r="X162" s="264"/>
      <c r="Y162" s="264"/>
      <c r="AA162" s="248"/>
      <c r="AB162" s="11"/>
      <c r="AC162" s="248"/>
      <c r="AD162" s="11" t="s">
        <v>52</v>
      </c>
      <c r="AE162" s="248"/>
      <c r="AF162" s="11"/>
      <c r="AG162" s="248"/>
      <c r="AH162" s="11"/>
      <c r="AI162" s="248"/>
    </row>
    <row r="163" spans="1:35" s="70" customFormat="1" outlineLevel="1">
      <c r="A163" s="250" t="s">
        <v>73</v>
      </c>
      <c r="B163" s="241" t="s">
        <v>140</v>
      </c>
      <c r="C163" s="290" t="s">
        <v>125</v>
      </c>
      <c r="D163" s="294">
        <v>42</v>
      </c>
      <c r="E163" s="295" t="s">
        <v>95</v>
      </c>
      <c r="F163" s="293" t="s">
        <v>76</v>
      </c>
      <c r="G163" s="245" t="s">
        <v>2</v>
      </c>
      <c r="H163" s="245" t="s">
        <v>2</v>
      </c>
      <c r="I163" s="245" t="s">
        <v>2</v>
      </c>
      <c r="J163" s="245" t="s">
        <v>2</v>
      </c>
      <c r="K163" s="245" t="s">
        <v>2</v>
      </c>
      <c r="L163" s="245" t="s">
        <v>2</v>
      </c>
      <c r="M163" s="245" t="s">
        <v>2</v>
      </c>
      <c r="N163" s="139">
        <v>62062.799012345684</v>
      </c>
      <c r="O163" s="139">
        <v>32706.77592973127</v>
      </c>
      <c r="P163" s="139">
        <v>32632.584799693945</v>
      </c>
      <c r="Q163" s="139">
        <v>16944.998269042597</v>
      </c>
      <c r="R163" s="139">
        <v>5414.0337566032149</v>
      </c>
      <c r="S163" s="490">
        <v>703.99999999999989</v>
      </c>
      <c r="T163" s="490"/>
      <c r="U163" s="264"/>
      <c r="V163" s="264"/>
      <c r="W163" s="264"/>
      <c r="X163" s="264"/>
      <c r="Y163" s="264"/>
      <c r="AA163" s="248"/>
      <c r="AB163" s="11"/>
      <c r="AC163" s="248"/>
      <c r="AD163" s="11" t="s">
        <v>52</v>
      </c>
      <c r="AE163" s="248"/>
      <c r="AF163" s="11"/>
      <c r="AG163" s="248"/>
      <c r="AH163" s="11"/>
      <c r="AI163" s="248"/>
    </row>
    <row r="164" spans="1:35" s="70" customFormat="1" outlineLevel="1">
      <c r="A164" s="250" t="s">
        <v>73</v>
      </c>
      <c r="B164" s="241" t="s">
        <v>140</v>
      </c>
      <c r="C164" s="290" t="s">
        <v>126</v>
      </c>
      <c r="D164" s="294">
        <v>63</v>
      </c>
      <c r="E164" s="295" t="s">
        <v>95</v>
      </c>
      <c r="F164" s="293" t="s">
        <v>77</v>
      </c>
      <c r="G164" s="245" t="s">
        <v>2</v>
      </c>
      <c r="H164" s="245" t="s">
        <v>2</v>
      </c>
      <c r="I164" s="245" t="s">
        <v>2</v>
      </c>
      <c r="J164" s="245" t="s">
        <v>2</v>
      </c>
      <c r="K164" s="245" t="s">
        <v>2</v>
      </c>
      <c r="L164" s="245" t="s">
        <v>2</v>
      </c>
      <c r="M164" s="245" t="s">
        <v>2</v>
      </c>
      <c r="N164" s="139">
        <v>59580.287051851861</v>
      </c>
      <c r="O164" s="139">
        <v>31628.494860447045</v>
      </c>
      <c r="P164" s="139">
        <v>27696.35145567084</v>
      </c>
      <c r="Q164" s="139">
        <v>15046.344525399483</v>
      </c>
      <c r="R164" s="139">
        <v>2999.5318077276611</v>
      </c>
      <c r="S164" s="490">
        <v>571.99999999999989</v>
      </c>
      <c r="T164" s="490"/>
      <c r="U164" s="264"/>
      <c r="V164" s="264"/>
      <c r="W164" s="264"/>
      <c r="X164" s="264"/>
      <c r="Y164" s="264"/>
      <c r="AA164" s="248"/>
      <c r="AB164" s="11"/>
      <c r="AC164" s="248"/>
      <c r="AD164" s="11" t="s">
        <v>52</v>
      </c>
      <c r="AE164" s="248"/>
      <c r="AF164" s="11"/>
      <c r="AG164" s="248"/>
      <c r="AH164" s="11"/>
      <c r="AI164" s="248"/>
    </row>
    <row r="165" spans="1:35" s="70" customFormat="1" outlineLevel="1">
      <c r="A165" s="250" t="s">
        <v>73</v>
      </c>
      <c r="B165" s="241" t="s">
        <v>140</v>
      </c>
      <c r="C165" s="290" t="s">
        <v>127</v>
      </c>
      <c r="D165" s="294">
        <v>21</v>
      </c>
      <c r="E165" s="295" t="s">
        <v>95</v>
      </c>
      <c r="F165" s="293" t="s">
        <v>78</v>
      </c>
      <c r="G165" s="245" t="s">
        <v>2</v>
      </c>
      <c r="H165" s="245" t="s">
        <v>2</v>
      </c>
      <c r="I165" s="245" t="s">
        <v>2</v>
      </c>
      <c r="J165" s="245" t="s">
        <v>2</v>
      </c>
      <c r="K165" s="245" t="s">
        <v>2</v>
      </c>
      <c r="L165" s="245" t="s">
        <v>2</v>
      </c>
      <c r="M165" s="245" t="s">
        <v>2</v>
      </c>
      <c r="N165" s="139">
        <v>49029.611219753089</v>
      </c>
      <c r="O165" s="139">
        <v>26530.077595413542</v>
      </c>
      <c r="P165" s="139">
        <v>30889.408155043933</v>
      </c>
      <c r="Q165" s="139">
        <v>19759.645386369604</v>
      </c>
      <c r="R165" s="139">
        <v>5712.4373765943174</v>
      </c>
      <c r="S165" s="490">
        <v>901.99999999999977</v>
      </c>
      <c r="T165" s="490"/>
      <c r="U165" s="264"/>
      <c r="V165" s="264"/>
      <c r="W165" s="264"/>
      <c r="X165" s="264"/>
      <c r="Y165" s="264"/>
      <c r="AA165" s="248"/>
      <c r="AB165" s="11"/>
      <c r="AC165" s="248"/>
      <c r="AD165" s="11" t="s">
        <v>52</v>
      </c>
      <c r="AE165" s="248"/>
      <c r="AF165" s="11"/>
      <c r="AG165" s="248"/>
      <c r="AH165" s="11"/>
      <c r="AI165" s="248"/>
    </row>
    <row r="166" spans="1:35" s="70" customFormat="1" outlineLevel="1">
      <c r="A166" s="250" t="s">
        <v>73</v>
      </c>
      <c r="B166" s="241" t="s">
        <v>140</v>
      </c>
      <c r="C166" s="290" t="s">
        <v>128</v>
      </c>
      <c r="D166" s="294">
        <v>28</v>
      </c>
      <c r="E166" s="295" t="s">
        <v>95</v>
      </c>
      <c r="F166" s="293" t="s">
        <v>79</v>
      </c>
      <c r="G166" s="245" t="s">
        <v>2</v>
      </c>
      <c r="H166" s="245" t="s">
        <v>2</v>
      </c>
      <c r="I166" s="245" t="s">
        <v>2</v>
      </c>
      <c r="J166" s="245" t="s">
        <v>2</v>
      </c>
      <c r="K166" s="245" t="s">
        <v>2</v>
      </c>
      <c r="L166" s="245" t="s">
        <v>2</v>
      </c>
      <c r="M166" s="245" t="s">
        <v>2</v>
      </c>
      <c r="N166" s="139">
        <v>31031.399506172842</v>
      </c>
      <c r="O166" s="139">
        <v>15645.346467768693</v>
      </c>
      <c r="P166" s="139">
        <v>19923.033270896376</v>
      </c>
      <c r="Q166" s="139">
        <v>12379.951689382384</v>
      </c>
      <c r="R166" s="139">
        <v>3835.7093667108479</v>
      </c>
      <c r="S166" s="490">
        <v>791.99999999999989</v>
      </c>
      <c r="T166" s="490"/>
      <c r="U166" s="264"/>
      <c r="V166" s="264"/>
      <c r="W166" s="264"/>
      <c r="X166" s="264"/>
      <c r="Y166" s="264"/>
      <c r="AA166" s="248"/>
      <c r="AB166" s="11"/>
      <c r="AC166" s="248"/>
      <c r="AD166" s="11" t="s">
        <v>52</v>
      </c>
      <c r="AE166" s="248"/>
      <c r="AF166" s="11"/>
      <c r="AG166" s="248"/>
      <c r="AH166" s="11"/>
      <c r="AI166" s="248"/>
    </row>
    <row r="167" spans="1:35" s="70" customFormat="1" outlineLevel="1">
      <c r="A167" s="250" t="s">
        <v>73</v>
      </c>
      <c r="B167" s="241" t="s">
        <v>140</v>
      </c>
      <c r="C167" s="290" t="s">
        <v>129</v>
      </c>
      <c r="D167" s="294">
        <v>21</v>
      </c>
      <c r="E167" s="295" t="s">
        <v>95</v>
      </c>
      <c r="F167" s="293" t="s">
        <v>84</v>
      </c>
      <c r="G167" s="245" t="s">
        <v>2</v>
      </c>
      <c r="H167" s="245" t="s">
        <v>2</v>
      </c>
      <c r="I167" s="245" t="s">
        <v>2</v>
      </c>
      <c r="J167" s="245" t="s">
        <v>2</v>
      </c>
      <c r="K167" s="245" t="s">
        <v>2</v>
      </c>
      <c r="L167" s="245" t="s">
        <v>2</v>
      </c>
      <c r="M167" s="245" t="s">
        <v>2</v>
      </c>
      <c r="N167" s="139">
        <v>48408.98322962963</v>
      </c>
      <c r="O167" s="139">
        <v>25755.571878400584</v>
      </c>
      <c r="P167" s="139">
        <v>22701.729574552704</v>
      </c>
      <c r="Q167" s="139">
        <v>12156.60380864652</v>
      </c>
      <c r="R167" s="139">
        <v>3508.294782675785</v>
      </c>
      <c r="S167" s="490">
        <v>417.99999999999994</v>
      </c>
      <c r="T167" s="490"/>
      <c r="U167" s="264"/>
      <c r="V167" s="264"/>
      <c r="W167" s="264"/>
      <c r="X167" s="264"/>
      <c r="Y167" s="264"/>
      <c r="AA167" s="248"/>
      <c r="AB167" s="11"/>
      <c r="AC167" s="248"/>
      <c r="AD167" s="11" t="s">
        <v>52</v>
      </c>
      <c r="AE167" s="248"/>
      <c r="AF167" s="11"/>
      <c r="AG167" s="248"/>
      <c r="AH167" s="11"/>
      <c r="AI167" s="248"/>
    </row>
    <row r="168" spans="1:35" s="298" customFormat="1" outlineLevel="1">
      <c r="A168" s="250" t="s">
        <v>73</v>
      </c>
      <c r="B168" s="241" t="s">
        <v>140</v>
      </c>
      <c r="C168" s="296" t="s">
        <v>300</v>
      </c>
      <c r="D168" s="295"/>
      <c r="E168" s="295" t="s">
        <v>95</v>
      </c>
      <c r="F168" s="293" t="s">
        <v>299</v>
      </c>
      <c r="G168" s="245" t="s">
        <v>2</v>
      </c>
      <c r="H168" s="245" t="s">
        <v>2</v>
      </c>
      <c r="I168" s="245" t="s">
        <v>2</v>
      </c>
      <c r="J168" s="245" t="s">
        <v>2</v>
      </c>
      <c r="K168" s="245" t="s">
        <v>2</v>
      </c>
      <c r="L168" s="245" t="s">
        <v>2</v>
      </c>
      <c r="M168" s="245" t="s">
        <v>2</v>
      </c>
      <c r="N168" s="139"/>
      <c r="O168" s="139"/>
      <c r="P168" s="139"/>
      <c r="Q168" s="139"/>
      <c r="R168" s="139"/>
      <c r="S168" s="493" t="s">
        <v>223</v>
      </c>
      <c r="T168" s="494"/>
      <c r="U168" s="297"/>
      <c r="V168" s="297"/>
      <c r="W168" s="297"/>
      <c r="X168" s="297"/>
      <c r="Y168" s="297"/>
      <c r="AA168" s="248"/>
      <c r="AB168" s="11"/>
      <c r="AC168" s="248"/>
      <c r="AD168" s="11" t="s">
        <v>52</v>
      </c>
      <c r="AE168" s="248"/>
      <c r="AF168" s="11"/>
      <c r="AG168" s="248"/>
      <c r="AH168" s="11"/>
      <c r="AI168" s="248"/>
    </row>
    <row r="169" spans="1:35" s="70" customFormat="1" outlineLevel="1">
      <c r="A169" s="250" t="s">
        <v>73</v>
      </c>
      <c r="B169" s="241" t="s">
        <v>140</v>
      </c>
      <c r="C169" s="290" t="s">
        <v>301</v>
      </c>
      <c r="D169" s="243"/>
      <c r="E169" s="295" t="s">
        <v>95</v>
      </c>
      <c r="F169" s="293" t="s">
        <v>303</v>
      </c>
      <c r="G169" s="245" t="s">
        <v>2</v>
      </c>
      <c r="H169" s="245" t="s">
        <v>2</v>
      </c>
      <c r="I169" s="245" t="s">
        <v>2</v>
      </c>
      <c r="J169" s="245" t="s">
        <v>2</v>
      </c>
      <c r="K169" s="245" t="s">
        <v>2</v>
      </c>
      <c r="L169" s="245" t="s">
        <v>2</v>
      </c>
      <c r="M169" s="245" t="s">
        <v>2</v>
      </c>
      <c r="N169" s="139"/>
      <c r="O169" s="139"/>
      <c r="P169" s="139"/>
      <c r="Q169" s="139"/>
      <c r="R169" s="139"/>
      <c r="S169" s="493" t="s">
        <v>223</v>
      </c>
      <c r="T169" s="494"/>
      <c r="U169" s="264"/>
      <c r="V169" s="264"/>
      <c r="W169" s="264"/>
      <c r="X169" s="264"/>
      <c r="Y169" s="264"/>
      <c r="AA169" s="248"/>
      <c r="AB169" s="11"/>
      <c r="AC169" s="248"/>
      <c r="AD169" s="11" t="s">
        <v>52</v>
      </c>
      <c r="AE169" s="248"/>
      <c r="AF169" s="11"/>
      <c r="AG169" s="248"/>
      <c r="AH169" s="11"/>
      <c r="AI169" s="248"/>
    </row>
    <row r="170" spans="1:35" s="70" customFormat="1" outlineLevel="1">
      <c r="A170" s="250" t="s">
        <v>73</v>
      </c>
      <c r="B170" s="241" t="s">
        <v>140</v>
      </c>
      <c r="C170" s="290" t="s">
        <v>302</v>
      </c>
      <c r="D170" s="294"/>
      <c r="E170" s="295" t="s">
        <v>95</v>
      </c>
      <c r="F170" s="293" t="s">
        <v>82</v>
      </c>
      <c r="G170" s="245" t="s">
        <v>2</v>
      </c>
      <c r="H170" s="245" t="s">
        <v>2</v>
      </c>
      <c r="I170" s="245" t="s">
        <v>2</v>
      </c>
      <c r="J170" s="245" t="s">
        <v>2</v>
      </c>
      <c r="K170" s="245" t="s">
        <v>2</v>
      </c>
      <c r="L170" s="245" t="s">
        <v>2</v>
      </c>
      <c r="M170" s="245" t="s">
        <v>2</v>
      </c>
      <c r="N170" s="139"/>
      <c r="O170" s="139"/>
      <c r="P170" s="139"/>
      <c r="Q170" s="139"/>
      <c r="R170" s="139"/>
      <c r="S170" s="493" t="s">
        <v>223</v>
      </c>
      <c r="T170" s="494"/>
      <c r="U170" s="264"/>
      <c r="V170" s="264"/>
      <c r="W170" s="264"/>
      <c r="X170" s="264"/>
      <c r="Y170" s="264"/>
      <c r="AA170" s="248"/>
      <c r="AB170" s="11"/>
      <c r="AC170" s="248"/>
      <c r="AD170" s="11" t="s">
        <v>52</v>
      </c>
      <c r="AE170" s="248"/>
      <c r="AF170" s="11"/>
      <c r="AG170" s="248"/>
      <c r="AH170" s="11"/>
      <c r="AI170" s="248"/>
    </row>
    <row r="171" spans="1:35" s="249" customFormat="1">
      <c r="A171" s="240"/>
      <c r="B171" s="262"/>
      <c r="C171" s="242"/>
      <c r="D171" s="242"/>
      <c r="E171" s="243"/>
      <c r="F171" s="244"/>
      <c r="G171" s="245"/>
      <c r="H171" s="245"/>
      <c r="I171" s="245"/>
      <c r="J171" s="245"/>
      <c r="K171" s="245"/>
      <c r="L171" s="245"/>
      <c r="M171" s="245"/>
      <c r="N171" s="139"/>
      <c r="O171" s="139"/>
      <c r="P171" s="139"/>
      <c r="Q171" s="139"/>
      <c r="R171" s="139"/>
      <c r="S171" s="495"/>
      <c r="T171" s="495"/>
      <c r="U171" s="246"/>
      <c r="V171" s="246"/>
      <c r="W171" s="246"/>
      <c r="X171" s="246"/>
      <c r="Y171" s="246"/>
      <c r="Z171" s="247"/>
      <c r="AA171" s="248"/>
      <c r="AB171" s="11"/>
      <c r="AC171" s="248"/>
      <c r="AD171" s="11"/>
      <c r="AE171" s="248"/>
      <c r="AF171" s="11"/>
      <c r="AG171" s="248"/>
      <c r="AH171" s="11"/>
      <c r="AI171" s="248"/>
    </row>
    <row r="172" spans="1:35" s="70" customFormat="1" outlineLevel="1">
      <c r="A172" s="250" t="s">
        <v>73</v>
      </c>
      <c r="B172" s="241" t="s">
        <v>141</v>
      </c>
      <c r="C172" s="290" t="s">
        <v>130</v>
      </c>
      <c r="D172" s="294">
        <v>70</v>
      </c>
      <c r="E172" s="295" t="s">
        <v>96</v>
      </c>
      <c r="F172" s="293" t="s">
        <v>85</v>
      </c>
      <c r="G172" s="245" t="s">
        <v>2</v>
      </c>
      <c r="H172" s="245" t="s">
        <v>2</v>
      </c>
      <c r="I172" s="245" t="s">
        <v>2</v>
      </c>
      <c r="J172" s="245" t="s">
        <v>2</v>
      </c>
      <c r="K172" s="245" t="s">
        <v>2</v>
      </c>
      <c r="L172" s="245" t="s">
        <v>2</v>
      </c>
      <c r="M172" s="245" t="s">
        <v>2</v>
      </c>
      <c r="N172" s="139">
        <v>34853.241261246389</v>
      </c>
      <c r="O172" s="139">
        <v>18493.300331290731</v>
      </c>
      <c r="P172" s="139">
        <v>16156.524671558787</v>
      </c>
      <c r="Q172" s="139">
        <v>7484.4626530887781</v>
      </c>
      <c r="R172" s="139">
        <v>1858.3707557244893</v>
      </c>
      <c r="S172" s="490">
        <v>198</v>
      </c>
      <c r="T172" s="490"/>
      <c r="U172" s="264"/>
      <c r="V172" s="264"/>
      <c r="W172" s="264"/>
      <c r="X172" s="264"/>
      <c r="Y172" s="264"/>
      <c r="AA172" s="248"/>
      <c r="AB172" s="11"/>
      <c r="AC172" s="248" t="s">
        <v>52</v>
      </c>
      <c r="AD172" s="11"/>
      <c r="AE172" s="248"/>
      <c r="AF172" s="11"/>
      <c r="AG172" s="248"/>
      <c r="AH172" s="11"/>
      <c r="AI172" s="248"/>
    </row>
    <row r="173" spans="1:35" s="70" customFormat="1" outlineLevel="1">
      <c r="A173" s="250" t="s">
        <v>73</v>
      </c>
      <c r="B173" s="241" t="s">
        <v>141</v>
      </c>
      <c r="C173" s="290" t="s">
        <v>131</v>
      </c>
      <c r="D173" s="294">
        <v>70</v>
      </c>
      <c r="E173" s="295" t="s">
        <v>96</v>
      </c>
      <c r="F173" s="293" t="s">
        <v>86</v>
      </c>
      <c r="G173" s="245" t="s">
        <v>2</v>
      </c>
      <c r="H173" s="245" t="s">
        <v>2</v>
      </c>
      <c r="I173" s="245" t="s">
        <v>2</v>
      </c>
      <c r="J173" s="245" t="s">
        <v>2</v>
      </c>
      <c r="K173" s="245" t="s">
        <v>2</v>
      </c>
      <c r="L173" s="245" t="s">
        <v>2</v>
      </c>
      <c r="M173" s="245" t="s">
        <v>2</v>
      </c>
      <c r="N173" s="139">
        <v>51808.872145095978</v>
      </c>
      <c r="O173" s="139">
        <v>25214.307364353339</v>
      </c>
      <c r="P173" s="139">
        <v>25950.822353088519</v>
      </c>
      <c r="Q173" s="139">
        <v>12173.742938805581</v>
      </c>
      <c r="R173" s="139">
        <v>4047.291500597667</v>
      </c>
      <c r="S173" s="490">
        <v>385</v>
      </c>
      <c r="T173" s="490"/>
      <c r="U173" s="264"/>
      <c r="V173" s="264"/>
      <c r="W173" s="264"/>
      <c r="X173" s="264"/>
      <c r="Y173" s="264"/>
      <c r="AA173" s="248"/>
      <c r="AB173" s="11"/>
      <c r="AC173" s="248" t="s">
        <v>52</v>
      </c>
      <c r="AD173" s="11"/>
      <c r="AE173" s="248"/>
      <c r="AF173" s="11"/>
      <c r="AG173" s="248"/>
      <c r="AH173" s="11"/>
      <c r="AI173" s="248"/>
    </row>
    <row r="174" spans="1:35" s="70" customFormat="1" outlineLevel="1">
      <c r="A174" s="250" t="s">
        <v>73</v>
      </c>
      <c r="B174" s="241" t="s">
        <v>141</v>
      </c>
      <c r="C174" s="290" t="s">
        <v>132</v>
      </c>
      <c r="D174" s="291">
        <v>70</v>
      </c>
      <c r="E174" s="295" t="s">
        <v>96</v>
      </c>
      <c r="F174" s="299" t="s">
        <v>87</v>
      </c>
      <c r="G174" s="245" t="s">
        <v>2</v>
      </c>
      <c r="H174" s="245" t="s">
        <v>2</v>
      </c>
      <c r="I174" s="245" t="s">
        <v>2</v>
      </c>
      <c r="J174" s="245" t="s">
        <v>2</v>
      </c>
      <c r="K174" s="245" t="s">
        <v>2</v>
      </c>
      <c r="L174" s="245" t="s">
        <v>2</v>
      </c>
      <c r="M174" s="245" t="s">
        <v>2</v>
      </c>
      <c r="N174" s="139">
        <v>54634.810625737577</v>
      </c>
      <c r="O174" s="139">
        <v>23861.546750065525</v>
      </c>
      <c r="P174" s="139">
        <v>33148.202782523455</v>
      </c>
      <c r="Q174" s="139">
        <v>18903.24257814631</v>
      </c>
      <c r="R174" s="139">
        <v>6256.5293358769541</v>
      </c>
      <c r="S174" s="490">
        <v>583</v>
      </c>
      <c r="T174" s="490"/>
      <c r="U174" s="264"/>
      <c r="V174" s="264"/>
      <c r="W174" s="264"/>
      <c r="X174" s="264"/>
      <c r="Y174" s="264"/>
      <c r="AA174" s="248"/>
      <c r="AB174" s="11"/>
      <c r="AC174" s="248" t="s">
        <v>52</v>
      </c>
      <c r="AD174" s="11"/>
      <c r="AE174" s="248"/>
      <c r="AF174" s="11"/>
      <c r="AG174" s="248"/>
      <c r="AH174" s="11"/>
      <c r="AI174" s="248"/>
    </row>
    <row r="175" spans="1:35" s="70" customFormat="1" outlineLevel="1">
      <c r="A175" s="250" t="s">
        <v>73</v>
      </c>
      <c r="B175" s="241" t="s">
        <v>141</v>
      </c>
      <c r="C175" s="300" t="s">
        <v>322</v>
      </c>
      <c r="D175" s="291"/>
      <c r="E175" s="295" t="s">
        <v>96</v>
      </c>
      <c r="F175" s="299" t="s">
        <v>178</v>
      </c>
      <c r="G175" s="245" t="s">
        <v>2</v>
      </c>
      <c r="H175" s="245" t="s">
        <v>2</v>
      </c>
      <c r="I175" s="245" t="s">
        <v>2</v>
      </c>
      <c r="J175" s="245" t="s">
        <v>2</v>
      </c>
      <c r="K175" s="245" t="s">
        <v>2</v>
      </c>
      <c r="L175" s="245" t="s">
        <v>2</v>
      </c>
      <c r="M175" s="245" t="s">
        <v>2</v>
      </c>
      <c r="N175" s="99"/>
      <c r="O175" s="99"/>
      <c r="P175" s="99"/>
      <c r="Q175" s="99"/>
      <c r="R175" s="99"/>
      <c r="S175" s="493" t="s">
        <v>223</v>
      </c>
      <c r="T175" s="494"/>
      <c r="U175" s="264"/>
      <c r="V175" s="264"/>
      <c r="W175" s="264"/>
      <c r="X175" s="264"/>
      <c r="Y175" s="264"/>
      <c r="AA175" s="248"/>
      <c r="AB175" s="11"/>
      <c r="AC175" s="248" t="s">
        <v>52</v>
      </c>
      <c r="AD175" s="11"/>
      <c r="AE175" s="248"/>
      <c r="AF175" s="11"/>
      <c r="AG175" s="248"/>
      <c r="AH175" s="11"/>
      <c r="AI175" s="248"/>
    </row>
    <row r="176" spans="1:35" s="249" customFormat="1">
      <c r="A176" s="240"/>
      <c r="B176" s="262"/>
      <c r="C176" s="242"/>
      <c r="D176" s="243"/>
      <c r="E176" s="243"/>
      <c r="F176" s="244"/>
      <c r="G176" s="245"/>
      <c r="H176" s="245"/>
      <c r="I176" s="245"/>
      <c r="J176" s="245"/>
      <c r="K176" s="245"/>
      <c r="L176" s="245"/>
      <c r="M176" s="245"/>
      <c r="N176" s="245"/>
      <c r="O176" s="245"/>
      <c r="P176" s="245"/>
      <c r="Q176" s="245"/>
      <c r="R176" s="245"/>
      <c r="S176" s="495"/>
      <c r="T176" s="495"/>
      <c r="U176" s="246"/>
      <c r="V176" s="246"/>
      <c r="W176" s="246"/>
      <c r="X176" s="246"/>
      <c r="Y176" s="246"/>
      <c r="Z176" s="247"/>
      <c r="AA176" s="11"/>
      <c r="AB176" s="11"/>
      <c r="AC176" s="11"/>
      <c r="AD176" s="11"/>
      <c r="AE176" s="11"/>
      <c r="AF176" s="11"/>
      <c r="AG176" s="11"/>
      <c r="AH176" s="11"/>
      <c r="AI176" s="11"/>
    </row>
    <row r="177" spans="1:35" s="70" customFormat="1" ht="18" outlineLevel="1">
      <c r="A177" s="250" t="s">
        <v>73</v>
      </c>
      <c r="B177" s="241" t="s">
        <v>88</v>
      </c>
      <c r="C177" s="296" t="s">
        <v>201</v>
      </c>
      <c r="D177" s="301"/>
      <c r="E177" s="295" t="s">
        <v>54</v>
      </c>
      <c r="F177" s="293" t="s">
        <v>203</v>
      </c>
      <c r="G177" s="302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490">
        <v>248.60000000000002</v>
      </c>
      <c r="T177" s="490"/>
      <c r="U177" s="264"/>
      <c r="V177" s="264"/>
      <c r="W177" s="264"/>
      <c r="X177" s="264"/>
      <c r="Y177" s="264"/>
      <c r="AA177" s="248"/>
      <c r="AB177" s="11"/>
      <c r="AC177" s="248"/>
      <c r="AD177" s="11"/>
      <c r="AE177" s="248"/>
      <c r="AF177" s="11"/>
      <c r="AG177" s="248"/>
      <c r="AH177" s="11"/>
      <c r="AI177" s="248"/>
    </row>
    <row r="178" spans="1:35" s="70" customFormat="1" ht="18" outlineLevel="1">
      <c r="A178" s="250" t="s">
        <v>73</v>
      </c>
      <c r="B178" s="241" t="s">
        <v>88</v>
      </c>
      <c r="C178" s="296" t="s">
        <v>133</v>
      </c>
      <c r="D178" s="301"/>
      <c r="E178" s="295" t="s">
        <v>54</v>
      </c>
      <c r="F178" s="293" t="s">
        <v>206</v>
      </c>
      <c r="G178" s="302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490">
        <v>181.50000000000003</v>
      </c>
      <c r="T178" s="490"/>
      <c r="U178" s="264"/>
      <c r="V178" s="264"/>
      <c r="W178" s="264"/>
      <c r="X178" s="264"/>
      <c r="Y178" s="264"/>
      <c r="AA178" s="248"/>
      <c r="AB178" s="11"/>
      <c r="AC178" s="248"/>
      <c r="AD178" s="11"/>
      <c r="AE178" s="248"/>
      <c r="AF178" s="11"/>
      <c r="AG178" s="248"/>
      <c r="AH178" s="11"/>
      <c r="AI178" s="248"/>
    </row>
    <row r="179" spans="1:35" s="70" customFormat="1" ht="18" outlineLevel="1">
      <c r="A179" s="250" t="s">
        <v>73</v>
      </c>
      <c r="B179" s="241" t="s">
        <v>88</v>
      </c>
      <c r="C179" s="296" t="s">
        <v>134</v>
      </c>
      <c r="D179" s="301"/>
      <c r="E179" s="295" t="s">
        <v>54</v>
      </c>
      <c r="F179" s="293" t="s">
        <v>205</v>
      </c>
      <c r="G179" s="302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490">
        <v>46.2</v>
      </c>
      <c r="T179" s="490"/>
      <c r="U179" s="264"/>
      <c r="V179" s="264"/>
      <c r="W179" s="264"/>
      <c r="X179" s="264"/>
      <c r="Y179" s="264"/>
      <c r="AA179" s="248"/>
      <c r="AB179" s="11"/>
      <c r="AC179" s="248"/>
      <c r="AD179" s="11"/>
      <c r="AE179" s="248"/>
      <c r="AF179" s="11"/>
      <c r="AG179" s="248"/>
      <c r="AH179" s="11"/>
      <c r="AI179" s="248"/>
    </row>
    <row r="180" spans="1:35" s="70" customFormat="1" ht="18" outlineLevel="1">
      <c r="A180" s="250" t="s">
        <v>73</v>
      </c>
      <c r="B180" s="241" t="s">
        <v>88</v>
      </c>
      <c r="C180" s="296" t="s">
        <v>202</v>
      </c>
      <c r="D180" s="301"/>
      <c r="E180" s="295" t="s">
        <v>54</v>
      </c>
      <c r="F180" s="293" t="s">
        <v>204</v>
      </c>
      <c r="G180" s="302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490">
        <v>24.860000000000003</v>
      </c>
      <c r="T180" s="490"/>
      <c r="U180" s="264"/>
      <c r="V180" s="264"/>
      <c r="W180" s="264"/>
      <c r="X180" s="264"/>
      <c r="Y180" s="264"/>
      <c r="AA180" s="248"/>
      <c r="AB180" s="11"/>
      <c r="AC180" s="248"/>
      <c r="AD180" s="11"/>
      <c r="AE180" s="248"/>
      <c r="AF180" s="11"/>
      <c r="AG180" s="248"/>
      <c r="AH180" s="11"/>
      <c r="AI180" s="248"/>
    </row>
    <row r="181" spans="1:35" s="70" customFormat="1" ht="18" outlineLevel="1">
      <c r="A181" s="250"/>
      <c r="B181" s="262"/>
      <c r="C181" s="300"/>
      <c r="D181" s="301"/>
      <c r="E181" s="295"/>
      <c r="F181" s="293"/>
      <c r="G181" s="302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95"/>
      <c r="T181" s="95"/>
      <c r="U181" s="264"/>
      <c r="V181" s="264"/>
      <c r="W181" s="264"/>
      <c r="X181" s="264"/>
      <c r="Y181" s="264"/>
      <c r="AA181" s="248"/>
      <c r="AB181" s="11"/>
      <c r="AC181" s="248"/>
      <c r="AD181" s="11"/>
      <c r="AE181" s="248"/>
      <c r="AF181" s="11"/>
      <c r="AG181" s="248"/>
      <c r="AH181" s="11"/>
      <c r="AI181" s="248"/>
    </row>
    <row r="182" spans="1:35" ht="18" outlineLevel="1">
      <c r="A182" s="170"/>
      <c r="B182" s="117"/>
      <c r="C182" s="122"/>
      <c r="D182" s="172"/>
      <c r="E182" s="121"/>
      <c r="F182" s="120"/>
      <c r="G182" s="123"/>
      <c r="S182" s="289"/>
      <c r="T182" s="289"/>
      <c r="U182" s="171"/>
      <c r="V182" s="171"/>
      <c r="W182" s="171"/>
      <c r="X182" s="171"/>
      <c r="Y182" s="171"/>
      <c r="AA182" s="118"/>
      <c r="AB182" s="119"/>
      <c r="AC182" s="118"/>
      <c r="AD182" s="119"/>
      <c r="AE182" s="118"/>
      <c r="AF182" s="119"/>
      <c r="AG182" s="118"/>
      <c r="AH182" s="119"/>
      <c r="AI182" s="118"/>
    </row>
    <row r="183" spans="1:35" s="195" customFormat="1">
      <c r="A183" s="194"/>
      <c r="C183" s="196"/>
      <c r="D183" s="197"/>
      <c r="E183" s="197"/>
      <c r="F183" s="198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498"/>
      <c r="T183" s="498"/>
      <c r="U183" s="200"/>
      <c r="V183" s="200"/>
      <c r="W183" s="200"/>
      <c r="X183" s="200"/>
      <c r="Y183" s="200"/>
      <c r="Z183" s="201"/>
      <c r="AA183" s="119"/>
      <c r="AB183" s="119"/>
      <c r="AC183" s="119"/>
      <c r="AD183" s="119"/>
      <c r="AE183" s="119"/>
      <c r="AF183" s="119"/>
      <c r="AG183" s="119"/>
      <c r="AH183" s="119"/>
      <c r="AI183" s="119"/>
    </row>
    <row r="184" spans="1:35" ht="18">
      <c r="A184" s="170"/>
      <c r="B184" s="144"/>
      <c r="C184" s="142"/>
      <c r="D184" s="143"/>
      <c r="E184" s="145"/>
      <c r="F184" s="120"/>
      <c r="G184" s="123"/>
      <c r="S184" s="173"/>
      <c r="T184" s="173"/>
      <c r="U184" s="171"/>
      <c r="V184" s="171"/>
      <c r="W184" s="171"/>
      <c r="X184" s="171"/>
      <c r="Y184" s="171"/>
      <c r="AA184" s="119"/>
      <c r="AB184" s="119"/>
      <c r="AC184" s="119"/>
      <c r="AD184" s="119"/>
      <c r="AE184" s="119"/>
      <c r="AF184" s="119"/>
      <c r="AG184" s="119"/>
      <c r="AH184" s="119"/>
      <c r="AI184" s="119"/>
    </row>
    <row r="185" spans="1:35" s="70" customFormat="1">
      <c r="A185" s="250" t="s">
        <v>153</v>
      </c>
      <c r="B185" s="241"/>
      <c r="C185" s="322"/>
      <c r="D185" s="250"/>
      <c r="E185" s="323"/>
      <c r="F185" s="299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324"/>
      <c r="T185" s="324"/>
      <c r="U185" s="264"/>
      <c r="V185" s="264"/>
      <c r="W185" s="264"/>
      <c r="X185" s="264"/>
      <c r="Y185" s="264"/>
      <c r="AA185" s="73"/>
      <c r="AB185" s="73"/>
      <c r="AC185" s="73"/>
      <c r="AD185" s="73"/>
      <c r="AE185" s="73"/>
      <c r="AF185" s="73"/>
      <c r="AG185" s="73"/>
      <c r="AH185" s="73"/>
      <c r="AI185" s="73"/>
    </row>
    <row r="186" spans="1:35" s="70" customFormat="1" outlineLevel="1">
      <c r="A186" s="325"/>
      <c r="B186" s="320" t="s">
        <v>304</v>
      </c>
      <c r="C186" s="322"/>
      <c r="D186" s="250"/>
      <c r="E186" s="323"/>
      <c r="F186" s="299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324"/>
      <c r="T186" s="324"/>
      <c r="U186" s="264"/>
      <c r="V186" s="264"/>
      <c r="W186" s="264"/>
      <c r="X186" s="264"/>
      <c r="Y186" s="264"/>
      <c r="AA186" s="73"/>
      <c r="AB186" s="73"/>
      <c r="AC186" s="73"/>
      <c r="AD186" s="73"/>
      <c r="AE186" s="73"/>
      <c r="AF186" s="73"/>
      <c r="AG186" s="73"/>
      <c r="AH186" s="73"/>
      <c r="AI186" s="73"/>
    </row>
    <row r="187" spans="1:35" s="333" customFormat="1" outlineLevel="1">
      <c r="A187" s="326"/>
      <c r="B187" s="320" t="s">
        <v>98</v>
      </c>
      <c r="C187" s="327"/>
      <c r="D187" s="325"/>
      <c r="E187" s="328"/>
      <c r="F187" s="329"/>
      <c r="G187" s="330"/>
      <c r="H187" s="330"/>
      <c r="I187" s="330"/>
      <c r="J187" s="330"/>
      <c r="K187" s="330"/>
      <c r="L187" s="330"/>
      <c r="M187" s="330"/>
      <c r="N187" s="330"/>
      <c r="O187" s="330"/>
      <c r="P187" s="330"/>
      <c r="Q187" s="330"/>
      <c r="R187" s="330"/>
      <c r="S187" s="331"/>
      <c r="T187" s="331"/>
      <c r="U187" s="332"/>
      <c r="V187" s="332"/>
      <c r="W187" s="332"/>
      <c r="X187" s="332"/>
      <c r="Y187" s="332"/>
      <c r="AA187" s="73"/>
      <c r="AB187" s="73"/>
      <c r="AC187" s="73"/>
      <c r="AD187" s="73"/>
      <c r="AE187" s="73"/>
      <c r="AF187" s="73"/>
      <c r="AG187" s="73"/>
      <c r="AH187" s="73"/>
      <c r="AI187" s="73"/>
    </row>
    <row r="188" spans="1:35" s="333" customFormat="1" ht="18" outlineLevel="1">
      <c r="A188" s="326"/>
      <c r="B188" s="321" t="s">
        <v>321</v>
      </c>
      <c r="C188" s="327"/>
      <c r="D188" s="325"/>
      <c r="E188" s="328"/>
      <c r="F188" s="329"/>
      <c r="G188" s="330"/>
      <c r="H188" s="330"/>
      <c r="I188" s="330"/>
      <c r="J188" s="330"/>
      <c r="K188" s="330"/>
      <c r="L188" s="330"/>
      <c r="M188" s="330"/>
      <c r="N188" s="330"/>
      <c r="O188" s="330"/>
      <c r="P188" s="330"/>
      <c r="Q188" s="330"/>
      <c r="R188" s="330"/>
      <c r="S188" s="331"/>
      <c r="T188" s="331"/>
      <c r="U188" s="332"/>
      <c r="V188" s="332"/>
      <c r="W188" s="332"/>
      <c r="X188" s="332"/>
      <c r="Y188" s="332"/>
      <c r="AA188" s="73"/>
      <c r="AB188" s="73"/>
      <c r="AC188" s="73"/>
      <c r="AD188" s="73"/>
      <c r="AE188" s="73"/>
      <c r="AF188" s="73"/>
      <c r="AG188" s="73"/>
      <c r="AH188" s="73"/>
      <c r="AI188" s="73"/>
    </row>
    <row r="189" spans="1:35" s="333" customFormat="1" outlineLevel="1">
      <c r="A189" s="326"/>
      <c r="B189" s="320" t="s">
        <v>90</v>
      </c>
      <c r="C189" s="327"/>
      <c r="D189" s="325"/>
      <c r="E189" s="328"/>
      <c r="F189" s="329"/>
      <c r="G189" s="330"/>
      <c r="H189" s="330"/>
      <c r="I189" s="330"/>
      <c r="J189" s="330"/>
      <c r="K189" s="330"/>
      <c r="L189" s="330"/>
      <c r="M189" s="330"/>
      <c r="N189" s="330"/>
      <c r="O189" s="330"/>
      <c r="P189" s="330"/>
      <c r="Q189" s="330"/>
      <c r="R189" s="330"/>
      <c r="S189" s="331"/>
      <c r="T189" s="331"/>
      <c r="U189" s="332"/>
      <c r="V189" s="332"/>
      <c r="W189" s="332"/>
      <c r="X189" s="332"/>
      <c r="Y189" s="332"/>
      <c r="AA189" s="73"/>
      <c r="AB189" s="73"/>
      <c r="AC189" s="73"/>
      <c r="AD189" s="73"/>
      <c r="AE189" s="73"/>
      <c r="AF189" s="73"/>
      <c r="AG189" s="73"/>
      <c r="AH189" s="73"/>
      <c r="AI189" s="73"/>
    </row>
    <row r="190" spans="1:35" s="333" customFormat="1" outlineLevel="1">
      <c r="A190" s="326"/>
      <c r="B190" s="320" t="s">
        <v>91</v>
      </c>
      <c r="C190" s="327"/>
      <c r="D190" s="325"/>
      <c r="E190" s="328"/>
      <c r="F190" s="329"/>
      <c r="G190" s="330"/>
      <c r="H190" s="330"/>
      <c r="I190" s="330"/>
      <c r="J190" s="330"/>
      <c r="K190" s="330"/>
      <c r="L190" s="330"/>
      <c r="M190" s="330"/>
      <c r="N190" s="330"/>
      <c r="O190" s="330"/>
      <c r="P190" s="330"/>
      <c r="Q190" s="330"/>
      <c r="R190" s="330"/>
      <c r="S190" s="331"/>
      <c r="T190" s="331"/>
      <c r="U190" s="332"/>
      <c r="V190" s="332"/>
      <c r="W190" s="332"/>
      <c r="X190" s="332"/>
      <c r="Y190" s="332"/>
      <c r="AA190" s="73"/>
      <c r="AB190" s="73"/>
      <c r="AC190" s="73"/>
      <c r="AD190" s="73"/>
      <c r="AE190" s="73"/>
      <c r="AF190" s="73"/>
      <c r="AG190" s="73"/>
      <c r="AH190" s="73"/>
      <c r="AI190" s="73"/>
    </row>
    <row r="191" spans="1:35" s="333" customFormat="1" outlineLevel="1">
      <c r="A191" s="326"/>
      <c r="B191" s="320" t="s">
        <v>162</v>
      </c>
      <c r="C191" s="327"/>
      <c r="D191" s="325"/>
      <c r="E191" s="328"/>
      <c r="F191" s="329"/>
      <c r="G191" s="330"/>
      <c r="H191" s="330"/>
      <c r="I191" s="330"/>
      <c r="J191" s="330"/>
      <c r="K191" s="330"/>
      <c r="L191" s="330"/>
      <c r="M191" s="330"/>
      <c r="N191" s="330"/>
      <c r="O191" s="330"/>
      <c r="P191" s="330"/>
      <c r="Q191" s="330"/>
      <c r="R191" s="330"/>
      <c r="S191" s="331"/>
      <c r="T191" s="331"/>
      <c r="U191" s="332"/>
      <c r="V191" s="332"/>
      <c r="W191" s="332"/>
      <c r="X191" s="332"/>
      <c r="Y191" s="332"/>
      <c r="AA191" s="73"/>
      <c r="AB191" s="73"/>
      <c r="AC191" s="73"/>
      <c r="AD191" s="73"/>
      <c r="AE191" s="73"/>
      <c r="AF191" s="73"/>
      <c r="AG191" s="73"/>
      <c r="AH191" s="73"/>
      <c r="AI191" s="73"/>
    </row>
    <row r="192" spans="1:35" s="333" customFormat="1" outlineLevel="1">
      <c r="A192" s="326"/>
      <c r="B192" s="320" t="s">
        <v>92</v>
      </c>
      <c r="C192" s="327"/>
      <c r="D192" s="325"/>
      <c r="E192" s="328"/>
      <c r="F192" s="329"/>
      <c r="G192" s="330"/>
      <c r="H192" s="330"/>
      <c r="I192" s="330"/>
      <c r="J192" s="330"/>
      <c r="K192" s="330"/>
      <c r="L192" s="330"/>
      <c r="M192" s="330"/>
      <c r="N192" s="330"/>
      <c r="O192" s="330"/>
      <c r="P192" s="330"/>
      <c r="Q192" s="330"/>
      <c r="R192" s="330"/>
      <c r="S192" s="331"/>
      <c r="T192" s="331"/>
      <c r="U192" s="332"/>
      <c r="V192" s="332"/>
      <c r="W192" s="332"/>
      <c r="X192" s="332"/>
      <c r="Y192" s="332"/>
      <c r="AA192" s="73"/>
      <c r="AB192" s="73"/>
      <c r="AC192" s="73"/>
      <c r="AD192" s="73"/>
      <c r="AE192" s="73"/>
      <c r="AF192" s="73"/>
      <c r="AG192" s="73"/>
      <c r="AH192" s="73"/>
      <c r="AI192" s="73"/>
    </row>
    <row r="193" spans="1:45" s="333" customFormat="1">
      <c r="A193" s="326"/>
      <c r="B193" s="320"/>
      <c r="C193" s="327"/>
      <c r="D193" s="325"/>
      <c r="E193" s="328"/>
      <c r="F193" s="329"/>
      <c r="G193" s="330"/>
      <c r="H193" s="330"/>
      <c r="I193" s="330"/>
      <c r="J193" s="330"/>
      <c r="K193" s="330"/>
      <c r="L193" s="330"/>
      <c r="M193" s="330"/>
      <c r="N193" s="330"/>
      <c r="O193" s="330"/>
      <c r="P193" s="330"/>
      <c r="Q193" s="330"/>
      <c r="R193" s="330"/>
      <c r="S193" s="331"/>
      <c r="T193" s="331"/>
      <c r="U193" s="332"/>
      <c r="V193" s="332"/>
      <c r="W193" s="332"/>
      <c r="X193" s="332"/>
      <c r="Y193" s="332"/>
      <c r="AA193" s="73"/>
      <c r="AB193" s="73"/>
      <c r="AC193" s="73"/>
      <c r="AD193" s="73"/>
      <c r="AE193" s="73"/>
      <c r="AF193" s="73"/>
      <c r="AG193" s="73"/>
      <c r="AH193" s="73"/>
      <c r="AI193" s="73"/>
    </row>
    <row r="194" spans="1:45" s="384" customFormat="1" ht="15.75" customHeight="1">
      <c r="A194" s="418" t="s">
        <v>155</v>
      </c>
      <c r="B194" s="389"/>
      <c r="C194" s="389"/>
      <c r="D194" s="419" t="s">
        <v>35</v>
      </c>
      <c r="G194" s="390"/>
      <c r="H194" s="395"/>
      <c r="I194" s="388"/>
      <c r="J194" s="388"/>
      <c r="K194" s="388"/>
      <c r="L194" s="388"/>
      <c r="M194" s="388"/>
      <c r="N194" s="388"/>
      <c r="O194" s="388"/>
      <c r="P194" s="388"/>
      <c r="Q194" s="388"/>
      <c r="R194" s="388"/>
      <c r="S194" s="479" t="s">
        <v>587</v>
      </c>
      <c r="T194" s="480"/>
      <c r="U194" s="480"/>
      <c r="V194" s="480"/>
      <c r="W194" s="480"/>
      <c r="X194" s="481"/>
      <c r="AA194" s="392"/>
      <c r="AB194" s="393"/>
      <c r="AC194" s="392"/>
      <c r="AD194" s="393"/>
      <c r="AE194" s="392"/>
      <c r="AF194" s="393"/>
      <c r="AG194" s="392"/>
      <c r="AH194" s="393"/>
      <c r="AI194" s="392"/>
    </row>
    <row r="195" spans="1:45" s="384" customFormat="1" ht="15.75" customHeight="1">
      <c r="A195" s="394"/>
      <c r="B195" s="389"/>
      <c r="C195" s="389"/>
      <c r="D195" s="396"/>
      <c r="E195" s="391"/>
      <c r="G195" s="390"/>
      <c r="H195" s="395"/>
      <c r="I195" s="388"/>
      <c r="J195" s="388"/>
      <c r="K195" s="388"/>
      <c r="L195" s="388"/>
      <c r="M195" s="388"/>
      <c r="N195" s="388"/>
      <c r="O195" s="388"/>
      <c r="P195" s="388"/>
      <c r="Q195" s="388"/>
      <c r="R195" s="388"/>
      <c r="AA195" s="392"/>
      <c r="AB195" s="393"/>
      <c r="AC195" s="392"/>
      <c r="AD195" s="393"/>
      <c r="AE195" s="392"/>
      <c r="AF195" s="393"/>
      <c r="AG195" s="392"/>
      <c r="AH195" s="393"/>
      <c r="AI195" s="392"/>
    </row>
    <row r="196" spans="1:45" s="404" customFormat="1" ht="15.75" customHeight="1" outlineLevel="1">
      <c r="A196" s="382" t="s">
        <v>155</v>
      </c>
      <c r="B196" s="397" t="s">
        <v>164</v>
      </c>
      <c r="C196" s="381" t="s">
        <v>523</v>
      </c>
      <c r="D196" s="398"/>
      <c r="E196" s="399" t="s">
        <v>157</v>
      </c>
      <c r="F196" s="400" t="s">
        <v>524</v>
      </c>
      <c r="G196" s="383" t="s">
        <v>2</v>
      </c>
      <c r="H196" s="383" t="s">
        <v>2</v>
      </c>
      <c r="I196" s="383" t="s">
        <v>2</v>
      </c>
      <c r="J196" s="383" t="s">
        <v>2</v>
      </c>
      <c r="K196" s="383" t="s">
        <v>2</v>
      </c>
      <c r="L196" s="383" t="s">
        <v>2</v>
      </c>
      <c r="M196" s="383" t="s">
        <v>2</v>
      </c>
      <c r="N196" s="475">
        <v>4900</v>
      </c>
      <c r="O196" s="475"/>
      <c r="P196" s="475"/>
      <c r="Q196" s="475"/>
      <c r="R196" s="383"/>
      <c r="S196" s="476">
        <f>1200*1.1</f>
        <v>1320</v>
      </c>
      <c r="T196" s="476"/>
      <c r="U196" s="476"/>
      <c r="V196" s="476"/>
      <c r="W196" s="476"/>
      <c r="X196" s="476"/>
      <c r="AA196" s="402"/>
      <c r="AB196" s="403"/>
      <c r="AC196" s="402"/>
      <c r="AD196" s="403" t="s">
        <v>165</v>
      </c>
      <c r="AE196" s="402" t="s">
        <v>165</v>
      </c>
      <c r="AF196" s="403"/>
      <c r="AG196" s="402"/>
      <c r="AH196" s="403"/>
      <c r="AI196" s="402" t="s">
        <v>165</v>
      </c>
      <c r="AJ196" s="405"/>
      <c r="AK196" s="405"/>
      <c r="AL196" s="405"/>
      <c r="AM196" s="405"/>
      <c r="AN196" s="401"/>
    </row>
    <row r="197" spans="1:45" s="404" customFormat="1" ht="15.75" customHeight="1" outlineLevel="1">
      <c r="A197" s="382" t="s">
        <v>155</v>
      </c>
      <c r="B197" s="397" t="s">
        <v>164</v>
      </c>
      <c r="C197" s="381" t="s">
        <v>525</v>
      </c>
      <c r="D197" s="398"/>
      <c r="E197" s="399" t="s">
        <v>389</v>
      </c>
      <c r="F197" s="400" t="s">
        <v>156</v>
      </c>
      <c r="G197" s="383" t="s">
        <v>2</v>
      </c>
      <c r="H197" s="383" t="s">
        <v>2</v>
      </c>
      <c r="I197" s="383" t="s">
        <v>2</v>
      </c>
      <c r="J197" s="383" t="s">
        <v>2</v>
      </c>
      <c r="K197" s="383" t="s">
        <v>2</v>
      </c>
      <c r="L197" s="383" t="s">
        <v>2</v>
      </c>
      <c r="M197" s="383" t="s">
        <v>2</v>
      </c>
      <c r="N197" s="476">
        <v>3000</v>
      </c>
      <c r="O197" s="476"/>
      <c r="P197" s="476"/>
      <c r="Q197" s="476"/>
      <c r="R197" s="383"/>
      <c r="S197" s="476">
        <f>1000*1.1</f>
        <v>1100</v>
      </c>
      <c r="T197" s="476"/>
      <c r="U197" s="476"/>
      <c r="V197" s="476"/>
      <c r="W197" s="476"/>
      <c r="X197" s="476"/>
      <c r="AA197" s="402"/>
      <c r="AB197" s="403"/>
      <c r="AC197" s="402" t="s">
        <v>165</v>
      </c>
      <c r="AD197" s="403"/>
      <c r="AE197" s="402"/>
      <c r="AF197" s="403"/>
      <c r="AG197" s="402"/>
      <c r="AH197" s="403"/>
      <c r="AI197" s="402"/>
      <c r="AJ197" s="401"/>
      <c r="AK197" s="401"/>
      <c r="AL197" s="401"/>
      <c r="AM197" s="401"/>
      <c r="AN197" s="401"/>
    </row>
    <row r="198" spans="1:45" s="404" customFormat="1" ht="15.75" customHeight="1" outlineLevel="1">
      <c r="A198" s="382" t="s">
        <v>155</v>
      </c>
      <c r="B198" s="397" t="s">
        <v>164</v>
      </c>
      <c r="C198" s="381" t="s">
        <v>526</v>
      </c>
      <c r="D198" s="398"/>
      <c r="E198" s="399" t="s">
        <v>527</v>
      </c>
      <c r="F198" s="400" t="s">
        <v>528</v>
      </c>
      <c r="G198" s="383" t="s">
        <v>2</v>
      </c>
      <c r="H198" s="383" t="s">
        <v>2</v>
      </c>
      <c r="I198" s="383" t="s">
        <v>2</v>
      </c>
      <c r="J198" s="383" t="s">
        <v>2</v>
      </c>
      <c r="K198" s="383" t="s">
        <v>2</v>
      </c>
      <c r="L198" s="383" t="s">
        <v>2</v>
      </c>
      <c r="M198" s="383" t="s">
        <v>2</v>
      </c>
      <c r="N198" s="476">
        <v>2300</v>
      </c>
      <c r="O198" s="476"/>
      <c r="P198" s="476"/>
      <c r="Q198" s="476"/>
      <c r="R198" s="383"/>
      <c r="S198" s="476">
        <f>600*1.1</f>
        <v>660</v>
      </c>
      <c r="T198" s="476"/>
      <c r="U198" s="476"/>
      <c r="V198" s="476"/>
      <c r="W198" s="476"/>
      <c r="X198" s="476"/>
      <c r="AA198" s="402"/>
      <c r="AB198" s="403"/>
      <c r="AC198" s="402"/>
      <c r="AD198" s="403" t="s">
        <v>165</v>
      </c>
      <c r="AE198" s="402" t="s">
        <v>165</v>
      </c>
      <c r="AF198" s="403"/>
      <c r="AG198" s="402"/>
      <c r="AH198" s="403" t="s">
        <v>165</v>
      </c>
      <c r="AI198" s="402"/>
      <c r="AJ198" s="401"/>
      <c r="AK198" s="401"/>
      <c r="AL198" s="401"/>
      <c r="AM198" s="401"/>
      <c r="AN198" s="401"/>
    </row>
    <row r="199" spans="1:45" s="404" customFormat="1" ht="15.75" customHeight="1" outlineLevel="1">
      <c r="A199" s="382" t="s">
        <v>155</v>
      </c>
      <c r="B199" s="397" t="s">
        <v>166</v>
      </c>
      <c r="C199" s="381" t="s">
        <v>532</v>
      </c>
      <c r="D199" s="398"/>
      <c r="E199" s="399" t="s">
        <v>533</v>
      </c>
      <c r="F199" s="400" t="s">
        <v>534</v>
      </c>
      <c r="G199" s="383" t="s">
        <v>2</v>
      </c>
      <c r="H199" s="383" t="s">
        <v>2</v>
      </c>
      <c r="I199" s="383" t="s">
        <v>2</v>
      </c>
      <c r="J199" s="383" t="s">
        <v>2</v>
      </c>
      <c r="K199" s="383" t="s">
        <v>2</v>
      </c>
      <c r="L199" s="383" t="s">
        <v>2</v>
      </c>
      <c r="M199" s="383" t="s">
        <v>2</v>
      </c>
      <c r="N199" s="476">
        <v>4200</v>
      </c>
      <c r="O199" s="476"/>
      <c r="P199" s="476"/>
      <c r="Q199" s="476"/>
      <c r="R199" s="383"/>
      <c r="S199" s="476">
        <f>1100*1.1</f>
        <v>1210</v>
      </c>
      <c r="T199" s="476"/>
      <c r="U199" s="476"/>
      <c r="V199" s="476"/>
      <c r="W199" s="476"/>
      <c r="X199" s="476"/>
      <c r="AA199" s="402"/>
      <c r="AB199" s="403" t="s">
        <v>165</v>
      </c>
      <c r="AC199" s="402"/>
      <c r="AD199" s="403"/>
      <c r="AE199" s="402"/>
      <c r="AF199" s="403"/>
      <c r="AG199" s="402" t="s">
        <v>165</v>
      </c>
      <c r="AH199" s="403"/>
      <c r="AI199" s="402"/>
      <c r="AJ199" s="401"/>
      <c r="AK199" s="401"/>
      <c r="AL199" s="401"/>
      <c r="AM199" s="401"/>
      <c r="AN199" s="401"/>
    </row>
    <row r="200" spans="1:45" s="404" customFormat="1" ht="15.75" customHeight="1" outlineLevel="1">
      <c r="A200" s="382" t="s">
        <v>155</v>
      </c>
      <c r="B200" s="397" t="s">
        <v>166</v>
      </c>
      <c r="C200" s="381" t="s">
        <v>535</v>
      </c>
      <c r="D200" s="398"/>
      <c r="E200" s="399" t="s">
        <v>390</v>
      </c>
      <c r="F200" s="400" t="s">
        <v>536</v>
      </c>
      <c r="G200" s="383" t="s">
        <v>2</v>
      </c>
      <c r="H200" s="383" t="s">
        <v>2</v>
      </c>
      <c r="I200" s="383" t="s">
        <v>2</v>
      </c>
      <c r="J200" s="383" t="s">
        <v>2</v>
      </c>
      <c r="K200" s="383" t="s">
        <v>2</v>
      </c>
      <c r="L200" s="383" t="s">
        <v>2</v>
      </c>
      <c r="M200" s="383" t="s">
        <v>2</v>
      </c>
      <c r="N200" s="476">
        <v>2300</v>
      </c>
      <c r="O200" s="476"/>
      <c r="P200" s="476"/>
      <c r="Q200" s="476"/>
      <c r="R200" s="383"/>
      <c r="S200" s="476">
        <f>800*1.1</f>
        <v>880.00000000000011</v>
      </c>
      <c r="T200" s="476"/>
      <c r="U200" s="476"/>
      <c r="V200" s="476"/>
      <c r="W200" s="476"/>
      <c r="X200" s="476"/>
      <c r="AA200" s="402"/>
      <c r="AB200" s="403" t="s">
        <v>165</v>
      </c>
      <c r="AC200" s="402"/>
      <c r="AD200" s="403"/>
      <c r="AE200" s="402"/>
      <c r="AF200" s="403"/>
      <c r="AG200" s="402"/>
      <c r="AH200" s="403"/>
      <c r="AI200" s="402"/>
      <c r="AJ200" s="401"/>
      <c r="AK200" s="401"/>
      <c r="AL200" s="401"/>
      <c r="AM200" s="401"/>
      <c r="AN200" s="401"/>
    </row>
    <row r="201" spans="1:45" s="404" customFormat="1" ht="15.75" customHeight="1" outlineLevel="1">
      <c r="A201" s="382" t="s">
        <v>155</v>
      </c>
      <c r="B201" s="397" t="s">
        <v>166</v>
      </c>
      <c r="C201" s="381" t="s">
        <v>537</v>
      </c>
      <c r="D201" s="398"/>
      <c r="E201" s="399" t="s">
        <v>391</v>
      </c>
      <c r="F201" s="400" t="s">
        <v>538</v>
      </c>
      <c r="G201" s="383" t="s">
        <v>2</v>
      </c>
      <c r="H201" s="383" t="s">
        <v>2</v>
      </c>
      <c r="I201" s="383" t="s">
        <v>2</v>
      </c>
      <c r="J201" s="383" t="s">
        <v>2</v>
      </c>
      <c r="K201" s="383" t="s">
        <v>2</v>
      </c>
      <c r="L201" s="383" t="s">
        <v>2</v>
      </c>
      <c r="M201" s="383" t="s">
        <v>2</v>
      </c>
      <c r="N201" s="476">
        <v>1700</v>
      </c>
      <c r="O201" s="476"/>
      <c r="P201" s="476"/>
      <c r="Q201" s="476"/>
      <c r="R201" s="383"/>
      <c r="S201" s="476">
        <f>500*1.1</f>
        <v>550</v>
      </c>
      <c r="T201" s="476"/>
      <c r="U201" s="476"/>
      <c r="V201" s="476"/>
      <c r="W201" s="476"/>
      <c r="X201" s="476"/>
      <c r="AA201" s="402"/>
      <c r="AB201" s="403" t="s">
        <v>165</v>
      </c>
      <c r="AC201" s="402"/>
      <c r="AD201" s="403"/>
      <c r="AE201" s="402"/>
      <c r="AF201" s="403"/>
      <c r="AG201" s="402"/>
      <c r="AH201" s="403"/>
      <c r="AI201" s="402"/>
      <c r="AJ201" s="401"/>
      <c r="AK201" s="401"/>
      <c r="AL201" s="401"/>
      <c r="AM201" s="401"/>
      <c r="AN201" s="401"/>
    </row>
    <row r="202" spans="1:45" s="404" customFormat="1" ht="15.75" customHeight="1" outlineLevel="1">
      <c r="A202" s="382" t="s">
        <v>155</v>
      </c>
      <c r="B202" s="397" t="s">
        <v>167</v>
      </c>
      <c r="C202" s="381" t="s">
        <v>541</v>
      </c>
      <c r="D202" s="398"/>
      <c r="E202" s="399" t="s">
        <v>542</v>
      </c>
      <c r="F202" s="400" t="s">
        <v>543</v>
      </c>
      <c r="G202" s="383" t="s">
        <v>89</v>
      </c>
      <c r="H202" s="383" t="s">
        <v>2</v>
      </c>
      <c r="I202" s="383" t="s">
        <v>2</v>
      </c>
      <c r="J202" s="383" t="s">
        <v>2</v>
      </c>
      <c r="K202" s="383" t="s">
        <v>2</v>
      </c>
      <c r="L202" s="383" t="s">
        <v>2</v>
      </c>
      <c r="M202" s="383"/>
      <c r="N202" s="476">
        <v>2100</v>
      </c>
      <c r="O202" s="476"/>
      <c r="P202" s="476"/>
      <c r="Q202" s="476"/>
      <c r="R202" s="383"/>
      <c r="S202" s="476">
        <f>700*1.1</f>
        <v>770.00000000000011</v>
      </c>
      <c r="T202" s="476"/>
      <c r="U202" s="476"/>
      <c r="V202" s="476"/>
      <c r="W202" s="476"/>
      <c r="X202" s="476"/>
      <c r="AA202" s="402" t="s">
        <v>165</v>
      </c>
      <c r="AB202" s="403"/>
      <c r="AC202" s="402"/>
      <c r="AD202" s="403"/>
      <c r="AE202" s="402"/>
      <c r="AF202" s="403" t="s">
        <v>165</v>
      </c>
      <c r="AG202" s="402"/>
      <c r="AH202" s="403"/>
      <c r="AI202" s="402"/>
      <c r="AJ202" s="401"/>
      <c r="AK202" s="401"/>
      <c r="AL202" s="401"/>
      <c r="AM202" s="401"/>
      <c r="AN202" s="401"/>
    </row>
    <row r="203" spans="1:45" s="404" customFormat="1" ht="15.75" customHeight="1" outlineLevel="1">
      <c r="A203" s="382" t="s">
        <v>155</v>
      </c>
      <c r="B203" s="397" t="s">
        <v>544</v>
      </c>
      <c r="C203" s="381" t="s">
        <v>545</v>
      </c>
      <c r="D203" s="398"/>
      <c r="E203" s="399" t="s">
        <v>546</v>
      </c>
      <c r="F203" s="400" t="s">
        <v>547</v>
      </c>
      <c r="G203" s="383" t="s">
        <v>89</v>
      </c>
      <c r="H203" s="383" t="s">
        <v>2</v>
      </c>
      <c r="I203" s="383" t="s">
        <v>2</v>
      </c>
      <c r="J203" s="383" t="s">
        <v>2</v>
      </c>
      <c r="K203" s="383" t="s">
        <v>2</v>
      </c>
      <c r="L203" s="383" t="s">
        <v>2</v>
      </c>
      <c r="M203" s="383"/>
      <c r="N203" s="476">
        <v>2100</v>
      </c>
      <c r="O203" s="476"/>
      <c r="P203" s="476"/>
      <c r="Q203" s="476"/>
      <c r="R203" s="383"/>
      <c r="S203" s="476">
        <f>200*1.1</f>
        <v>220.00000000000003</v>
      </c>
      <c r="T203" s="476"/>
      <c r="U203" s="476"/>
      <c r="V203" s="476"/>
      <c r="W203" s="476"/>
      <c r="X203" s="476"/>
      <c r="AA203" s="402" t="s">
        <v>165</v>
      </c>
      <c r="AB203" s="403"/>
      <c r="AC203" s="402"/>
      <c r="AD203" s="403"/>
      <c r="AE203" s="402"/>
      <c r="AF203" s="403" t="s">
        <v>165</v>
      </c>
      <c r="AG203" s="402"/>
      <c r="AH203" s="403"/>
      <c r="AI203" s="402"/>
      <c r="AJ203" s="401"/>
      <c r="AK203" s="401"/>
      <c r="AL203" s="401"/>
      <c r="AM203" s="401"/>
      <c r="AN203" s="401"/>
    </row>
    <row r="204" spans="1:45" s="406" customFormat="1" ht="15.75" customHeight="1">
      <c r="B204" s="407"/>
      <c r="C204" s="407"/>
      <c r="D204" s="407"/>
      <c r="E204" s="408"/>
      <c r="F204" s="409"/>
      <c r="G204" s="410"/>
      <c r="H204" s="411"/>
      <c r="I204" s="380"/>
      <c r="J204" s="380"/>
      <c r="K204" s="380"/>
      <c r="L204" s="380"/>
      <c r="M204" s="380"/>
      <c r="N204" s="380"/>
      <c r="O204" s="380"/>
      <c r="P204" s="380"/>
      <c r="Q204" s="380"/>
      <c r="R204" s="380"/>
      <c r="S204" s="380"/>
      <c r="T204" s="380"/>
      <c r="U204" s="380"/>
      <c r="V204" s="380"/>
      <c r="W204" s="380"/>
      <c r="X204" s="380"/>
      <c r="Y204" s="380"/>
      <c r="Z204" s="412"/>
      <c r="AA204" s="412"/>
      <c r="AB204" s="412"/>
      <c r="AC204" s="412"/>
      <c r="AD204" s="412"/>
      <c r="AE204" s="412"/>
      <c r="AF204" s="412"/>
      <c r="AG204" s="412"/>
      <c r="AH204" s="412"/>
      <c r="AI204" s="412"/>
      <c r="AK204" s="403"/>
      <c r="AL204" s="403"/>
      <c r="AM204" s="403"/>
      <c r="AN204" s="403"/>
      <c r="AO204" s="403"/>
      <c r="AP204" s="403"/>
      <c r="AQ204" s="403"/>
      <c r="AR204" s="403"/>
      <c r="AS204" s="403"/>
    </row>
    <row r="205" spans="1:45" s="406" customFormat="1" ht="15.75" customHeight="1">
      <c r="A205" s="382" t="s">
        <v>170</v>
      </c>
      <c r="B205" s="413"/>
      <c r="C205" s="413"/>
      <c r="D205" s="413"/>
      <c r="E205" s="408"/>
      <c r="F205" s="409"/>
      <c r="G205" s="404"/>
      <c r="H205" s="414"/>
      <c r="I205" s="380"/>
      <c r="J205" s="380"/>
      <c r="K205" s="380"/>
      <c r="L205" s="380"/>
      <c r="M205" s="380"/>
      <c r="N205" s="380"/>
      <c r="O205" s="380"/>
      <c r="P205" s="380"/>
      <c r="Q205" s="380"/>
      <c r="R205" s="380"/>
      <c r="S205" s="380"/>
      <c r="T205" s="380"/>
      <c r="U205" s="380"/>
      <c r="V205" s="380"/>
      <c r="W205" s="380"/>
      <c r="X205" s="380"/>
      <c r="Y205" s="380"/>
      <c r="Z205" s="415"/>
      <c r="AA205" s="415"/>
      <c r="AB205" s="415"/>
      <c r="AC205" s="415"/>
      <c r="AD205" s="415"/>
      <c r="AE205" s="415"/>
      <c r="AF205" s="415"/>
      <c r="AG205" s="415"/>
      <c r="AH205" s="415"/>
      <c r="AI205" s="415"/>
      <c r="AK205" s="416"/>
      <c r="AL205" s="416"/>
      <c r="AM205" s="416"/>
      <c r="AN205" s="416"/>
      <c r="AO205" s="416"/>
      <c r="AP205" s="416"/>
      <c r="AQ205" s="416"/>
      <c r="AR205" s="416"/>
      <c r="AS205" s="416"/>
    </row>
    <row r="206" spans="1:45" s="379" customFormat="1" ht="15.75" customHeight="1" outlineLevel="1">
      <c r="B206" s="378" t="s">
        <v>168</v>
      </c>
      <c r="C206" s="378"/>
    </row>
    <row r="207" spans="1:45" s="379" customFormat="1" ht="15.75" customHeight="1" outlineLevel="1">
      <c r="B207" s="378" t="s">
        <v>549</v>
      </c>
      <c r="C207" s="378"/>
    </row>
    <row r="208" spans="1:45" s="379" customFormat="1" ht="15.75" customHeight="1" outlineLevel="1">
      <c r="B208" s="387" t="s">
        <v>169</v>
      </c>
      <c r="C208" s="387"/>
      <c r="D208" s="413"/>
      <c r="E208" s="408"/>
      <c r="F208" s="413"/>
      <c r="H208" s="417"/>
      <c r="Z208" s="412"/>
      <c r="AA208" s="412"/>
      <c r="AB208" s="412"/>
      <c r="AC208" s="412"/>
      <c r="AD208" s="412"/>
      <c r="AE208" s="412"/>
      <c r="AF208" s="412"/>
      <c r="AG208" s="412"/>
      <c r="AH208" s="412"/>
      <c r="AI208" s="412"/>
      <c r="AK208" s="416"/>
      <c r="AL208" s="416"/>
      <c r="AM208" s="416"/>
      <c r="AN208" s="416"/>
      <c r="AO208" s="416"/>
      <c r="AP208" s="416"/>
      <c r="AQ208" s="416"/>
      <c r="AR208" s="416"/>
      <c r="AS208" s="416"/>
    </row>
    <row r="209" spans="1:39" s="413" customFormat="1" ht="15.75" customHeight="1" outlineLevel="1">
      <c r="B209" s="387" t="s">
        <v>92</v>
      </c>
      <c r="C209" s="387"/>
    </row>
    <row r="210" spans="1:39" s="413" customFormat="1" ht="15.75" customHeight="1" outlineLevel="1">
      <c r="B210" s="387" t="s">
        <v>550</v>
      </c>
      <c r="C210" s="387"/>
    </row>
    <row r="211" spans="1:39" s="132" customFormat="1" ht="15.75" customHeight="1">
      <c r="B211" s="176"/>
      <c r="C211" s="176"/>
    </row>
    <row r="212" spans="1:39" s="384" customFormat="1">
      <c r="A212" s="385"/>
      <c r="B212" s="132"/>
      <c r="C212" s="140"/>
      <c r="D212" s="133"/>
      <c r="E212" s="130"/>
      <c r="F212" s="134"/>
      <c r="G212" s="386"/>
      <c r="H212" s="386"/>
      <c r="I212" s="386"/>
      <c r="J212" s="386"/>
      <c r="K212" s="386"/>
      <c r="L212" s="386"/>
      <c r="M212" s="386"/>
      <c r="N212" s="386"/>
      <c r="O212" s="386"/>
      <c r="P212" s="386"/>
      <c r="Q212" s="386"/>
      <c r="R212" s="386"/>
      <c r="S212" s="477" t="s">
        <v>163</v>
      </c>
      <c r="T212" s="478"/>
      <c r="U212" s="478"/>
      <c r="V212" s="478"/>
      <c r="W212" s="478"/>
      <c r="X212" s="478"/>
      <c r="Y212" s="386"/>
      <c r="Z212" s="386"/>
      <c r="AA212" s="392"/>
      <c r="AB212" s="393"/>
      <c r="AC212" s="392"/>
      <c r="AD212" s="393"/>
      <c r="AE212" s="392"/>
      <c r="AF212" s="393"/>
      <c r="AG212" s="392"/>
      <c r="AH212" s="393"/>
      <c r="AI212" s="392"/>
      <c r="AJ212" s="129"/>
      <c r="AK212" s="129"/>
      <c r="AL212" s="129"/>
      <c r="AM212" s="129"/>
    </row>
    <row r="213" spans="1:39" s="132" customFormat="1" ht="15.75" customHeight="1">
      <c r="B213" s="176"/>
      <c r="C213" s="176"/>
    </row>
    <row r="214" spans="1:39" s="177" customFormat="1" ht="20">
      <c r="A214" s="279" t="s">
        <v>152</v>
      </c>
      <c r="B214" s="227"/>
      <c r="C214" s="227"/>
      <c r="D214" s="227"/>
      <c r="E214" s="228"/>
      <c r="F214" s="229"/>
      <c r="G214" s="230"/>
      <c r="H214" s="231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484" t="s">
        <v>513</v>
      </c>
      <c r="U214" s="485"/>
      <c r="V214" s="486"/>
      <c r="W214" s="268"/>
      <c r="X214" s="268"/>
      <c r="Y214" s="268"/>
      <c r="Z214" s="268"/>
      <c r="AA214" s="268"/>
      <c r="AB214" s="268"/>
      <c r="AC214" s="268"/>
      <c r="AD214" s="268"/>
      <c r="AE214" s="268"/>
    </row>
    <row r="215" spans="1:39" s="216" customFormat="1" ht="18" customHeight="1" outlineLevel="1">
      <c r="A215" s="230"/>
      <c r="B215" s="227"/>
      <c r="C215" s="227"/>
      <c r="D215" s="227"/>
      <c r="E215" s="228"/>
      <c r="F215" s="230"/>
      <c r="G215" s="230"/>
      <c r="H215" s="231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487" t="s">
        <v>514</v>
      </c>
      <c r="U215" s="482" t="s">
        <v>150</v>
      </c>
      <c r="V215" s="482" t="s">
        <v>151</v>
      </c>
      <c r="W215" s="268"/>
      <c r="X215" s="268"/>
      <c r="Y215" s="268"/>
      <c r="Z215" s="268"/>
      <c r="AA215" s="268"/>
      <c r="AB215" s="268"/>
      <c r="AC215" s="268"/>
      <c r="AD215" s="268"/>
      <c r="AE215" s="268"/>
    </row>
    <row r="216" spans="1:39" s="216" customFormat="1" ht="45.75" customHeight="1" outlineLevel="1">
      <c r="A216" s="230"/>
      <c r="B216" s="227"/>
      <c r="C216" s="227"/>
      <c r="D216" s="227"/>
      <c r="E216" s="228"/>
      <c r="F216" s="230"/>
      <c r="G216" s="230"/>
      <c r="H216" s="231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488"/>
      <c r="U216" s="483"/>
      <c r="V216" s="483"/>
      <c r="W216" s="268"/>
      <c r="X216" s="268"/>
      <c r="Y216" s="268"/>
      <c r="Z216" s="268"/>
      <c r="AA216" s="268"/>
      <c r="AB216" s="268"/>
      <c r="AC216" s="268"/>
      <c r="AD216" s="268"/>
      <c r="AE216" s="268"/>
    </row>
    <row r="217" spans="1:39" s="277" customFormat="1" outlineLevel="1">
      <c r="A217" s="269" t="s">
        <v>152</v>
      </c>
      <c r="B217" s="167"/>
      <c r="C217" s="167"/>
      <c r="D217" s="167"/>
      <c r="E217" s="261" t="s">
        <v>394</v>
      </c>
      <c r="F217" s="270"/>
      <c r="G217" s="271"/>
      <c r="H217" s="272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273">
        <v>75</v>
      </c>
      <c r="U217" s="274">
        <v>15</v>
      </c>
      <c r="V217" s="274">
        <v>23</v>
      </c>
      <c r="AA217" s="275" t="s">
        <v>52</v>
      </c>
      <c r="AB217" s="276"/>
      <c r="AC217" s="275"/>
      <c r="AD217" s="276"/>
      <c r="AE217" s="275"/>
      <c r="AF217" s="276"/>
      <c r="AG217" s="275"/>
      <c r="AH217" s="276"/>
      <c r="AI217" s="275"/>
    </row>
    <row r="218" spans="1:39" s="277" customFormat="1" outlineLevel="1">
      <c r="A218" s="269" t="s">
        <v>152</v>
      </c>
      <c r="B218" s="167"/>
      <c r="C218" s="167"/>
      <c r="D218" s="167"/>
      <c r="E218" s="261" t="s">
        <v>395</v>
      </c>
      <c r="F218" s="270"/>
      <c r="G218" s="271"/>
      <c r="H218" s="272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273">
        <v>75</v>
      </c>
      <c r="U218" s="274">
        <v>15</v>
      </c>
      <c r="V218" s="274">
        <v>23</v>
      </c>
      <c r="AA218" s="275"/>
      <c r="AB218" s="276" t="s">
        <v>52</v>
      </c>
      <c r="AC218" s="275"/>
      <c r="AD218" s="276"/>
      <c r="AE218" s="275"/>
      <c r="AF218" s="276"/>
      <c r="AG218" s="275"/>
      <c r="AH218" s="276"/>
      <c r="AI218" s="275"/>
    </row>
    <row r="219" spans="1:39" s="277" customFormat="1" outlineLevel="1">
      <c r="A219" s="269" t="s">
        <v>152</v>
      </c>
      <c r="B219" s="167"/>
      <c r="C219" s="167"/>
      <c r="D219" s="167"/>
      <c r="E219" s="261" t="s">
        <v>396</v>
      </c>
      <c r="F219" s="270"/>
      <c r="G219" s="271"/>
      <c r="H219" s="272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273">
        <v>75</v>
      </c>
      <c r="U219" s="274">
        <v>15</v>
      </c>
      <c r="V219" s="274">
        <v>23</v>
      </c>
      <c r="AA219" s="275"/>
      <c r="AB219" s="276"/>
      <c r="AC219" s="275" t="s">
        <v>52</v>
      </c>
      <c r="AD219" s="276"/>
      <c r="AE219" s="275"/>
      <c r="AF219" s="276"/>
      <c r="AG219" s="275"/>
      <c r="AH219" s="276"/>
      <c r="AI219" s="275"/>
    </row>
    <row r="220" spans="1:39" s="277" customFormat="1" outlineLevel="1">
      <c r="A220" s="269" t="s">
        <v>152</v>
      </c>
      <c r="B220" s="167"/>
      <c r="C220" s="167"/>
      <c r="D220" s="167"/>
      <c r="E220" s="261" t="s">
        <v>397</v>
      </c>
      <c r="F220" s="270"/>
      <c r="G220" s="271"/>
      <c r="H220" s="272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273">
        <v>75</v>
      </c>
      <c r="U220" s="274">
        <v>15</v>
      </c>
      <c r="V220" s="274">
        <v>23</v>
      </c>
      <c r="AA220" s="275"/>
      <c r="AB220" s="276"/>
      <c r="AC220" s="275"/>
      <c r="AD220" s="276" t="s">
        <v>52</v>
      </c>
      <c r="AE220" s="275" t="s">
        <v>52</v>
      </c>
      <c r="AF220" s="276"/>
      <c r="AG220" s="275"/>
      <c r="AH220" s="276"/>
      <c r="AI220" s="275"/>
    </row>
    <row r="221" spans="1:39" s="277" customFormat="1" outlineLevel="1">
      <c r="A221" s="269" t="s">
        <v>152</v>
      </c>
      <c r="B221" s="167"/>
      <c r="C221" s="167"/>
      <c r="D221" s="167"/>
      <c r="E221" s="261" t="s">
        <v>398</v>
      </c>
      <c r="F221" s="270"/>
      <c r="G221" s="271"/>
      <c r="H221" s="272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273">
        <v>75</v>
      </c>
      <c r="U221" s="274">
        <v>15</v>
      </c>
      <c r="V221" s="274">
        <v>23</v>
      </c>
      <c r="AA221" s="275"/>
      <c r="AB221" s="276"/>
      <c r="AC221" s="275"/>
      <c r="AD221" s="276"/>
      <c r="AE221" s="275"/>
      <c r="AF221" s="276" t="s">
        <v>52</v>
      </c>
      <c r="AG221" s="275"/>
      <c r="AH221" s="276"/>
      <c r="AI221" s="275"/>
    </row>
    <row r="222" spans="1:39" s="277" customFormat="1" outlineLevel="1">
      <c r="A222" s="269" t="s">
        <v>152</v>
      </c>
      <c r="B222" s="167"/>
      <c r="C222" s="167"/>
      <c r="D222" s="167"/>
      <c r="E222" s="261" t="s">
        <v>399</v>
      </c>
      <c r="F222" s="270"/>
      <c r="G222" s="271"/>
      <c r="H222" s="272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273">
        <v>75</v>
      </c>
      <c r="U222" s="274">
        <v>15</v>
      </c>
      <c r="V222" s="274">
        <v>23</v>
      </c>
      <c r="AA222" s="275"/>
      <c r="AB222" s="276"/>
      <c r="AC222" s="275" t="s">
        <v>52</v>
      </c>
      <c r="AD222" s="276" t="s">
        <v>52</v>
      </c>
      <c r="AE222" s="275" t="s">
        <v>52</v>
      </c>
      <c r="AF222" s="276" t="s">
        <v>52</v>
      </c>
      <c r="AG222" s="275"/>
      <c r="AH222" s="276"/>
      <c r="AI222" s="275"/>
    </row>
    <row r="223" spans="1:39" s="277" customFormat="1" outlineLevel="1">
      <c r="A223" s="269" t="s">
        <v>152</v>
      </c>
      <c r="B223" s="167"/>
      <c r="C223" s="167"/>
      <c r="D223" s="167"/>
      <c r="E223" s="261" t="s">
        <v>400</v>
      </c>
      <c r="F223" s="270"/>
      <c r="G223" s="271"/>
      <c r="H223" s="272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273">
        <v>75</v>
      </c>
      <c r="U223" s="274">
        <v>15</v>
      </c>
      <c r="V223" s="274">
        <v>23</v>
      </c>
      <c r="AA223" s="275" t="s">
        <v>52</v>
      </c>
      <c r="AB223" s="276" t="s">
        <v>52</v>
      </c>
      <c r="AC223" s="275"/>
      <c r="AD223" s="276"/>
      <c r="AE223" s="275"/>
      <c r="AF223" s="276"/>
      <c r="AG223" s="275"/>
      <c r="AH223" s="276"/>
      <c r="AI223" s="275"/>
    </row>
    <row r="224" spans="1:39" s="277" customFormat="1" outlineLevel="1">
      <c r="A224" s="269" t="s">
        <v>152</v>
      </c>
      <c r="B224" s="167"/>
      <c r="C224" s="167"/>
      <c r="D224" s="167"/>
      <c r="E224" s="261" t="s">
        <v>401</v>
      </c>
      <c r="F224" s="270"/>
      <c r="G224" s="271"/>
      <c r="H224" s="272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273">
        <v>75</v>
      </c>
      <c r="U224" s="274">
        <v>15</v>
      </c>
      <c r="V224" s="274">
        <v>23</v>
      </c>
      <c r="AA224" s="275"/>
      <c r="AB224" s="276"/>
      <c r="AC224" s="275"/>
      <c r="AD224" s="276"/>
      <c r="AE224" s="275"/>
      <c r="AF224" s="276"/>
      <c r="AG224" s="275"/>
      <c r="AH224" s="276"/>
      <c r="AI224" s="275"/>
    </row>
    <row r="225" spans="1:38" s="277" customFormat="1" outlineLevel="1">
      <c r="A225" s="269" t="s">
        <v>152</v>
      </c>
      <c r="B225" s="167"/>
      <c r="C225" s="167"/>
      <c r="D225" s="167"/>
      <c r="E225" s="261" t="s">
        <v>402</v>
      </c>
      <c r="F225" s="270"/>
      <c r="G225" s="271"/>
      <c r="H225" s="272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273">
        <v>75</v>
      </c>
      <c r="U225" s="274"/>
      <c r="V225" s="274"/>
      <c r="AA225" s="275" t="s">
        <v>52</v>
      </c>
      <c r="AB225" s="276" t="s">
        <v>52</v>
      </c>
      <c r="AC225" s="275" t="s">
        <v>52</v>
      </c>
      <c r="AD225" s="276" t="s">
        <v>52</v>
      </c>
      <c r="AE225" s="275" t="s">
        <v>52</v>
      </c>
      <c r="AF225" s="276" t="s">
        <v>52</v>
      </c>
      <c r="AG225" s="275" t="s">
        <v>52</v>
      </c>
      <c r="AH225" s="276" t="s">
        <v>52</v>
      </c>
      <c r="AI225" s="275" t="s">
        <v>52</v>
      </c>
    </row>
    <row r="226" spans="1:38" s="277" customFormat="1" outlineLevel="1">
      <c r="A226" s="269" t="s">
        <v>152</v>
      </c>
      <c r="B226" s="167"/>
      <c r="C226" s="167"/>
      <c r="D226" s="167"/>
      <c r="E226" s="261" t="s">
        <v>310</v>
      </c>
      <c r="G226" s="271"/>
      <c r="H226" s="272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278"/>
      <c r="U226" s="274"/>
      <c r="V226" s="274"/>
      <c r="AA226" s="275"/>
      <c r="AB226" s="276"/>
      <c r="AC226" s="275"/>
      <c r="AD226" s="276"/>
      <c r="AE226" s="275"/>
      <c r="AF226" s="276"/>
      <c r="AG226" s="275"/>
      <c r="AH226" s="276"/>
      <c r="AI226" s="275"/>
    </row>
    <row r="227" spans="1:38" s="277" customFormat="1" outlineLevel="1">
      <c r="A227" s="269" t="s">
        <v>152</v>
      </c>
      <c r="B227" s="167"/>
      <c r="C227" s="167"/>
      <c r="D227" s="167"/>
      <c r="E227" s="261" t="s">
        <v>311</v>
      </c>
      <c r="G227" s="271"/>
      <c r="H227" s="272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273"/>
      <c r="U227" s="274"/>
      <c r="V227" s="274"/>
      <c r="AA227" s="275"/>
      <c r="AB227" s="276"/>
      <c r="AC227" s="275"/>
      <c r="AD227" s="276"/>
      <c r="AE227" s="275"/>
      <c r="AF227" s="276"/>
      <c r="AG227" s="275"/>
      <c r="AH227" s="276"/>
      <c r="AI227" s="275"/>
    </row>
    <row r="228" spans="1:38" s="277" customFormat="1" outlineLevel="1">
      <c r="A228" s="269" t="s">
        <v>152</v>
      </c>
      <c r="B228" s="167"/>
      <c r="C228" s="167"/>
      <c r="D228" s="167"/>
      <c r="E228" s="261" t="s">
        <v>403</v>
      </c>
      <c r="G228" s="271"/>
      <c r="H228" s="272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273">
        <v>66</v>
      </c>
      <c r="U228" s="274">
        <v>15</v>
      </c>
      <c r="V228" s="274">
        <v>23</v>
      </c>
      <c r="AA228" s="275" t="s">
        <v>52</v>
      </c>
      <c r="AB228" s="276" t="s">
        <v>52</v>
      </c>
      <c r="AC228" s="275" t="s">
        <v>52</v>
      </c>
      <c r="AD228" s="276" t="s">
        <v>52</v>
      </c>
      <c r="AE228" s="275" t="s">
        <v>52</v>
      </c>
      <c r="AF228" s="276" t="s">
        <v>52</v>
      </c>
      <c r="AG228" s="275" t="s">
        <v>52</v>
      </c>
      <c r="AH228" s="276" t="s">
        <v>52</v>
      </c>
      <c r="AI228" s="275" t="s">
        <v>52</v>
      </c>
    </row>
    <row r="229" spans="1:38" s="277" customFormat="1" outlineLevel="1">
      <c r="A229" s="269" t="s">
        <v>152</v>
      </c>
      <c r="B229" s="167"/>
      <c r="C229" s="167"/>
      <c r="D229" s="167"/>
      <c r="E229" s="261" t="s">
        <v>312</v>
      </c>
      <c r="G229" s="271"/>
      <c r="H229" s="272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273"/>
      <c r="U229" s="274"/>
      <c r="V229" s="274"/>
      <c r="AA229" s="275"/>
      <c r="AB229" s="276" t="s">
        <v>52</v>
      </c>
      <c r="AC229" s="275"/>
      <c r="AD229" s="276" t="s">
        <v>52</v>
      </c>
      <c r="AE229" s="275" t="s">
        <v>52</v>
      </c>
      <c r="AF229" s="276"/>
      <c r="AG229" s="275"/>
      <c r="AH229" s="276"/>
      <c r="AI229" s="275"/>
    </row>
    <row r="230" spans="1:38" s="277" customFormat="1" outlineLevel="1">
      <c r="A230" s="269" t="s">
        <v>152</v>
      </c>
      <c r="B230" s="167"/>
      <c r="C230" s="167"/>
      <c r="D230" s="167"/>
      <c r="E230" s="261" t="s">
        <v>313</v>
      </c>
      <c r="G230" s="271"/>
      <c r="H230" s="272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273"/>
      <c r="U230" s="274"/>
      <c r="V230" s="274"/>
      <c r="AA230" s="275"/>
      <c r="AB230" s="276" t="s">
        <v>52</v>
      </c>
      <c r="AC230" s="275"/>
      <c r="AD230" s="276"/>
      <c r="AE230" s="275"/>
      <c r="AF230" s="276"/>
      <c r="AG230" s="275"/>
      <c r="AH230" s="276"/>
      <c r="AI230" s="275"/>
    </row>
    <row r="231" spans="1:38" s="277" customFormat="1" outlineLevel="1">
      <c r="A231" s="269" t="s">
        <v>152</v>
      </c>
      <c r="B231" s="167"/>
      <c r="C231" s="167"/>
      <c r="D231" s="167"/>
      <c r="E231" s="261" t="s">
        <v>314</v>
      </c>
      <c r="G231" s="271"/>
      <c r="H231" s="272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273">
        <v>60</v>
      </c>
      <c r="U231" s="274"/>
      <c r="V231" s="274"/>
      <c r="AA231" s="275" t="s">
        <v>52</v>
      </c>
      <c r="AB231" s="276" t="s">
        <v>52</v>
      </c>
      <c r="AC231" s="275" t="s">
        <v>52</v>
      </c>
      <c r="AD231" s="276" t="s">
        <v>52</v>
      </c>
      <c r="AE231" s="275" t="s">
        <v>52</v>
      </c>
      <c r="AF231" s="276" t="s">
        <v>52</v>
      </c>
      <c r="AG231" s="275" t="s">
        <v>52</v>
      </c>
      <c r="AH231" s="276" t="s">
        <v>52</v>
      </c>
      <c r="AI231" s="275" t="s">
        <v>52</v>
      </c>
    </row>
    <row r="232" spans="1:38" s="216" customFormat="1">
      <c r="A232" s="224"/>
      <c r="B232" s="176"/>
      <c r="C232" s="176"/>
      <c r="D232" s="176"/>
      <c r="E232" s="214"/>
      <c r="G232" s="233"/>
      <c r="H232" s="234"/>
      <c r="I232" s="219"/>
      <c r="J232" s="219"/>
      <c r="K232" s="219"/>
      <c r="L232" s="219"/>
      <c r="M232" s="219"/>
      <c r="N232" s="219"/>
      <c r="O232" s="219"/>
      <c r="P232" s="219"/>
      <c r="Q232" s="219"/>
      <c r="R232" s="219"/>
      <c r="S232" s="219"/>
      <c r="T232" s="287"/>
      <c r="U232" s="235"/>
      <c r="V232" s="235"/>
      <c r="W232" s="235"/>
      <c r="X232" s="235"/>
      <c r="Y232" s="235"/>
      <c r="Z232" s="235"/>
      <c r="AB232" s="237"/>
      <c r="AC232" s="223"/>
      <c r="AD232" s="223"/>
      <c r="AE232" s="223"/>
      <c r="AF232" s="223"/>
      <c r="AG232" s="223"/>
      <c r="AH232" s="223"/>
      <c r="AI232" s="223"/>
      <c r="AJ232" s="223"/>
      <c r="AK232" s="223"/>
      <c r="AL232" s="236"/>
    </row>
    <row r="233" spans="1:38" s="177" customFormat="1">
      <c r="A233" s="172"/>
      <c r="B233" s="218"/>
      <c r="C233" s="218"/>
      <c r="D233" s="218"/>
      <c r="E233" s="238"/>
      <c r="F233" s="172"/>
      <c r="G233" s="216"/>
      <c r="H233" s="217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239"/>
      <c r="V233" s="239"/>
      <c r="W233" s="239"/>
      <c r="X233" s="239"/>
      <c r="Y233" s="239"/>
      <c r="Z233" s="239"/>
      <c r="AA233" s="239"/>
      <c r="AC233" s="178"/>
      <c r="AD233" s="178"/>
      <c r="AE233" s="178"/>
      <c r="AF233" s="178"/>
      <c r="AG233" s="178"/>
      <c r="AH233" s="178"/>
      <c r="AI233" s="178"/>
      <c r="AJ233" s="178"/>
      <c r="AK233" s="178"/>
    </row>
    <row r="234" spans="1:38" s="286" customFormat="1" ht="20">
      <c r="A234" s="279" t="s">
        <v>392</v>
      </c>
      <c r="B234" s="280"/>
      <c r="C234" s="280"/>
      <c r="D234" s="280"/>
      <c r="E234" s="281"/>
      <c r="F234" s="282"/>
      <c r="G234" s="283"/>
      <c r="H234" s="284"/>
      <c r="I234" s="166"/>
      <c r="J234" s="166"/>
      <c r="K234" s="166"/>
      <c r="L234" s="166"/>
      <c r="M234" s="166"/>
      <c r="N234" s="166"/>
      <c r="O234" s="166"/>
      <c r="P234" s="166"/>
      <c r="Q234" s="166"/>
      <c r="R234" s="166"/>
      <c r="S234" s="166"/>
      <c r="T234" s="484" t="s">
        <v>513</v>
      </c>
      <c r="U234" s="485"/>
      <c r="V234" s="486"/>
      <c r="W234" s="285"/>
      <c r="X234" s="285"/>
      <c r="Y234" s="285"/>
      <c r="Z234" s="285"/>
      <c r="AA234" s="285"/>
      <c r="AB234" s="285"/>
      <c r="AC234" s="285"/>
      <c r="AD234" s="285"/>
      <c r="AE234" s="285"/>
    </row>
    <row r="235" spans="1:38" s="216" customFormat="1" ht="18" customHeight="1" outlineLevel="1">
      <c r="A235" s="230"/>
      <c r="B235" s="227"/>
      <c r="C235" s="227"/>
      <c r="D235" s="227"/>
      <c r="E235" s="228"/>
      <c r="F235" s="230"/>
      <c r="G235" s="230"/>
      <c r="H235" s="231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487" t="s">
        <v>515</v>
      </c>
      <c r="U235" s="489"/>
      <c r="V235" s="489"/>
      <c r="W235" s="268"/>
      <c r="X235" s="268"/>
      <c r="Y235" s="268"/>
      <c r="Z235" s="268"/>
      <c r="AA235" s="268"/>
      <c r="AB235" s="268"/>
      <c r="AC235" s="268"/>
      <c r="AD235" s="268"/>
      <c r="AE235" s="268"/>
    </row>
    <row r="236" spans="1:38" s="216" customFormat="1" ht="42" customHeight="1" outlineLevel="1">
      <c r="A236" s="230"/>
      <c r="B236" s="227"/>
      <c r="C236" s="227"/>
      <c r="D236" s="227"/>
      <c r="E236" s="228"/>
      <c r="F236" s="230"/>
      <c r="G236" s="230"/>
      <c r="H236" s="231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488"/>
      <c r="U236" s="489"/>
      <c r="V236" s="489"/>
      <c r="W236" s="268"/>
      <c r="X236" s="268"/>
      <c r="Y236" s="268"/>
      <c r="Z236" s="268"/>
      <c r="AA236" s="268"/>
      <c r="AB236" s="268"/>
      <c r="AC236" s="268"/>
      <c r="AD236" s="268"/>
      <c r="AE236" s="268"/>
    </row>
    <row r="237" spans="1:38" s="277" customFormat="1" outlineLevel="1">
      <c r="A237" s="269" t="s">
        <v>393</v>
      </c>
      <c r="B237" s="167"/>
      <c r="C237" s="167"/>
      <c r="D237" s="167"/>
      <c r="E237" s="261" t="s">
        <v>404</v>
      </c>
      <c r="F237" s="270"/>
      <c r="G237" s="271"/>
      <c r="H237" s="272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273">
        <v>75</v>
      </c>
      <c r="U237" s="274"/>
      <c r="V237" s="274"/>
      <c r="AA237" s="275" t="s">
        <v>52</v>
      </c>
      <c r="AB237" s="276"/>
      <c r="AC237" s="275"/>
      <c r="AD237" s="276"/>
      <c r="AE237" s="275"/>
      <c r="AF237" s="276"/>
      <c r="AG237" s="275"/>
      <c r="AH237" s="276"/>
      <c r="AI237" s="275"/>
    </row>
    <row r="238" spans="1:38" s="277" customFormat="1" outlineLevel="1">
      <c r="A238" s="269" t="s">
        <v>393</v>
      </c>
      <c r="B238" s="167"/>
      <c r="C238" s="167"/>
      <c r="D238" s="167"/>
      <c r="E238" s="261" t="s">
        <v>405</v>
      </c>
      <c r="F238" s="270"/>
      <c r="G238" s="271"/>
      <c r="H238" s="272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273">
        <v>75</v>
      </c>
      <c r="U238" s="274"/>
      <c r="V238" s="274"/>
      <c r="AA238" s="275"/>
      <c r="AB238" s="276" t="s">
        <v>52</v>
      </c>
      <c r="AC238" s="275"/>
      <c r="AD238" s="276"/>
      <c r="AE238" s="275"/>
      <c r="AF238" s="276"/>
      <c r="AG238" s="275"/>
      <c r="AH238" s="276"/>
      <c r="AI238" s="275"/>
    </row>
    <row r="239" spans="1:38" s="277" customFormat="1" outlineLevel="1">
      <c r="A239" s="269" t="s">
        <v>393</v>
      </c>
      <c r="B239" s="167"/>
      <c r="C239" s="167"/>
      <c r="D239" s="167"/>
      <c r="E239" s="261" t="s">
        <v>406</v>
      </c>
      <c r="F239" s="270"/>
      <c r="G239" s="271"/>
      <c r="H239" s="272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273">
        <v>75</v>
      </c>
      <c r="U239" s="274"/>
      <c r="V239" s="274"/>
      <c r="AA239" s="275"/>
      <c r="AB239" s="276"/>
      <c r="AC239" s="275" t="s">
        <v>52</v>
      </c>
      <c r="AD239" s="276" t="s">
        <v>52</v>
      </c>
      <c r="AE239" s="275" t="s">
        <v>52</v>
      </c>
      <c r="AF239" s="276" t="s">
        <v>52</v>
      </c>
      <c r="AG239" s="275"/>
      <c r="AH239" s="276"/>
      <c r="AI239" s="275"/>
    </row>
    <row r="240" spans="1:38" s="277" customFormat="1" outlineLevel="1">
      <c r="A240" s="269" t="s">
        <v>393</v>
      </c>
      <c r="B240" s="167"/>
      <c r="C240" s="167"/>
      <c r="D240" s="167"/>
      <c r="E240" s="261" t="s">
        <v>407</v>
      </c>
      <c r="F240" s="270"/>
      <c r="G240" s="271"/>
      <c r="H240" s="272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273">
        <v>75</v>
      </c>
      <c r="U240" s="274"/>
      <c r="V240" s="274"/>
      <c r="AA240" s="275" t="s">
        <v>52</v>
      </c>
      <c r="AB240" s="276" t="s">
        <v>52</v>
      </c>
      <c r="AC240" s="275"/>
      <c r="AD240" s="276"/>
      <c r="AE240" s="275"/>
      <c r="AF240" s="276"/>
      <c r="AG240" s="275"/>
      <c r="AH240" s="276"/>
      <c r="AI240" s="275"/>
    </row>
    <row r="241" spans="1:42" s="277" customFormat="1" outlineLevel="1">
      <c r="A241" s="269" t="s">
        <v>393</v>
      </c>
      <c r="B241" s="167"/>
      <c r="C241" s="167"/>
      <c r="D241" s="167"/>
      <c r="E241" s="261" t="s">
        <v>408</v>
      </c>
      <c r="F241" s="270"/>
      <c r="G241" s="271"/>
      <c r="H241" s="272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273">
        <v>75</v>
      </c>
      <c r="U241" s="274"/>
      <c r="V241" s="274"/>
      <c r="AA241" s="275"/>
      <c r="AB241" s="276"/>
      <c r="AC241" s="275"/>
      <c r="AD241" s="276"/>
      <c r="AE241" s="275"/>
      <c r="AF241" s="276"/>
      <c r="AG241" s="275"/>
      <c r="AH241" s="276"/>
      <c r="AI241" s="275"/>
    </row>
    <row r="242" spans="1:42" s="277" customFormat="1" outlineLevel="1">
      <c r="A242" s="269" t="s">
        <v>393</v>
      </c>
      <c r="B242" s="167"/>
      <c r="C242" s="167"/>
      <c r="D242" s="167"/>
      <c r="E242" s="261" t="s">
        <v>409</v>
      </c>
      <c r="G242" s="271"/>
      <c r="H242" s="272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273">
        <v>66</v>
      </c>
      <c r="U242" s="274"/>
      <c r="V242" s="274"/>
      <c r="AA242" s="275" t="s">
        <v>52</v>
      </c>
      <c r="AB242" s="276" t="s">
        <v>52</v>
      </c>
      <c r="AC242" s="275" t="s">
        <v>52</v>
      </c>
      <c r="AD242" s="276" t="s">
        <v>52</v>
      </c>
      <c r="AE242" s="275" t="s">
        <v>52</v>
      </c>
      <c r="AF242" s="276" t="s">
        <v>52</v>
      </c>
      <c r="AG242" s="275" t="s">
        <v>52</v>
      </c>
      <c r="AH242" s="276" t="s">
        <v>52</v>
      </c>
      <c r="AI242" s="275" t="s">
        <v>52</v>
      </c>
    </row>
    <row r="243" spans="1:42" s="277" customFormat="1" outlineLevel="1">
      <c r="A243" s="269" t="s">
        <v>393</v>
      </c>
      <c r="B243" s="167"/>
      <c r="C243" s="167"/>
      <c r="D243" s="167"/>
      <c r="E243" s="261" t="s">
        <v>410</v>
      </c>
      <c r="G243" s="271"/>
      <c r="H243" s="272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273">
        <v>75</v>
      </c>
      <c r="U243" s="274"/>
      <c r="V243" s="274"/>
      <c r="AA243" s="275" t="s">
        <v>52</v>
      </c>
      <c r="AB243" s="276" t="s">
        <v>52</v>
      </c>
      <c r="AC243" s="275" t="s">
        <v>52</v>
      </c>
      <c r="AD243" s="276" t="s">
        <v>52</v>
      </c>
      <c r="AE243" s="275" t="s">
        <v>52</v>
      </c>
      <c r="AF243" s="276" t="s">
        <v>52</v>
      </c>
      <c r="AG243" s="275" t="s">
        <v>52</v>
      </c>
      <c r="AH243" s="276" t="s">
        <v>52</v>
      </c>
      <c r="AI243" s="275" t="s">
        <v>52</v>
      </c>
    </row>
    <row r="244" spans="1:42" s="176" customFormat="1" ht="15.5"/>
    <row r="245" spans="1:42" s="286" customFormat="1" ht="20">
      <c r="A245" s="279" t="s">
        <v>225</v>
      </c>
      <c r="B245" s="280"/>
      <c r="C245" s="280"/>
      <c r="D245" s="280"/>
      <c r="E245" s="351"/>
      <c r="F245" s="282"/>
      <c r="G245" s="283"/>
      <c r="H245" s="284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  <c r="S245" s="518" t="s">
        <v>411</v>
      </c>
      <c r="T245" s="519"/>
      <c r="U245" s="519"/>
      <c r="V245" s="519"/>
      <c r="W245" s="519"/>
      <c r="X245" s="519"/>
      <c r="AA245" s="55" t="s">
        <v>52</v>
      </c>
      <c r="AB245" s="55" t="s">
        <v>52</v>
      </c>
      <c r="AC245" s="55" t="s">
        <v>52</v>
      </c>
      <c r="AD245" s="55" t="s">
        <v>52</v>
      </c>
      <c r="AE245" s="55" t="s">
        <v>52</v>
      </c>
      <c r="AF245" s="55" t="s">
        <v>52</v>
      </c>
      <c r="AG245" s="55" t="s">
        <v>52</v>
      </c>
      <c r="AH245" s="55" t="s">
        <v>52</v>
      </c>
      <c r="AI245" s="55" t="s">
        <v>52</v>
      </c>
      <c r="AP245" s="352"/>
    </row>
    <row r="246" spans="1:42" s="286" customFormat="1" outlineLevel="1">
      <c r="A246" s="283"/>
      <c r="B246" s="280"/>
      <c r="C246" s="280"/>
      <c r="D246" s="280"/>
      <c r="E246" s="351"/>
      <c r="F246" s="282"/>
      <c r="G246" s="283"/>
      <c r="H246" s="284"/>
      <c r="I246" s="166"/>
      <c r="J246" s="166"/>
      <c r="K246" s="166"/>
      <c r="L246" s="166"/>
      <c r="M246" s="166"/>
      <c r="N246" s="166"/>
      <c r="O246" s="166"/>
      <c r="P246" s="166"/>
      <c r="Q246" s="166"/>
      <c r="R246" s="166"/>
      <c r="S246" s="496" t="s">
        <v>226</v>
      </c>
      <c r="T246" s="497"/>
      <c r="U246" s="516" t="s">
        <v>521</v>
      </c>
      <c r="V246" s="517"/>
      <c r="W246" s="516" t="s">
        <v>522</v>
      </c>
      <c r="X246" s="517"/>
      <c r="AA246" s="55" t="s">
        <v>52</v>
      </c>
      <c r="AB246" s="55" t="s">
        <v>52</v>
      </c>
      <c r="AC246" s="55" t="s">
        <v>52</v>
      </c>
      <c r="AD246" s="55" t="s">
        <v>52</v>
      </c>
      <c r="AE246" s="55" t="s">
        <v>52</v>
      </c>
      <c r="AF246" s="55" t="s">
        <v>52</v>
      </c>
      <c r="AG246" s="55" t="s">
        <v>52</v>
      </c>
      <c r="AH246" s="55" t="s">
        <v>52</v>
      </c>
      <c r="AI246" s="55" t="s">
        <v>52</v>
      </c>
      <c r="AP246" s="352"/>
    </row>
    <row r="247" spans="1:42" s="286" customFormat="1" outlineLevel="1">
      <c r="A247" s="277"/>
      <c r="B247" s="167"/>
      <c r="C247" s="167"/>
      <c r="D247" s="167"/>
      <c r="E247" s="353"/>
      <c r="F247" s="301"/>
      <c r="G247" s="277"/>
      <c r="H247" s="354"/>
      <c r="I247" s="168"/>
      <c r="J247" s="168"/>
      <c r="K247" s="168"/>
      <c r="L247" s="168"/>
      <c r="M247" s="168"/>
      <c r="N247" s="168"/>
      <c r="O247" s="168"/>
      <c r="P247" s="168"/>
      <c r="Q247" s="168"/>
      <c r="R247" s="168"/>
      <c r="S247" s="278"/>
      <c r="T247" s="278"/>
      <c r="U247" s="278"/>
      <c r="V247" s="278"/>
      <c r="W247" s="278"/>
      <c r="X247" s="278"/>
      <c r="AA247" s="355"/>
      <c r="AB247" s="355"/>
      <c r="AC247" s="355"/>
      <c r="AD247" s="355"/>
      <c r="AE247" s="355"/>
      <c r="AF247" s="355"/>
      <c r="AG247" s="355"/>
      <c r="AH247" s="355"/>
      <c r="AI247" s="355"/>
      <c r="AP247" s="352"/>
    </row>
    <row r="248" spans="1:42" s="286" customFormat="1" outlineLevel="1">
      <c r="A248" s="356" t="s">
        <v>225</v>
      </c>
      <c r="B248" s="357"/>
      <c r="C248" s="357"/>
      <c r="D248" s="357"/>
      <c r="E248" s="300"/>
      <c r="F248" s="270"/>
      <c r="G248" s="270"/>
      <c r="H248" s="272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476">
        <v>500</v>
      </c>
      <c r="T248" s="476"/>
      <c r="U248" s="476">
        <v>800</v>
      </c>
      <c r="V248" s="476"/>
      <c r="W248" s="476">
        <v>700</v>
      </c>
      <c r="X248" s="476"/>
      <c r="AA248" s="275" t="s">
        <v>52</v>
      </c>
      <c r="AB248" s="276" t="s">
        <v>52</v>
      </c>
      <c r="AC248" s="275" t="s">
        <v>52</v>
      </c>
      <c r="AD248" s="276" t="s">
        <v>52</v>
      </c>
      <c r="AE248" s="275" t="s">
        <v>52</v>
      </c>
      <c r="AF248" s="276" t="s">
        <v>52</v>
      </c>
      <c r="AG248" s="275" t="s">
        <v>52</v>
      </c>
      <c r="AH248" s="276" t="s">
        <v>52</v>
      </c>
      <c r="AI248" s="275" t="s">
        <v>52</v>
      </c>
      <c r="AP248" s="352"/>
    </row>
    <row r="249" spans="1:42" s="286" customFormat="1" outlineLevel="1">
      <c r="A249" s="358"/>
      <c r="B249" s="359" t="s">
        <v>431</v>
      </c>
      <c r="C249" s="359"/>
      <c r="D249" s="358"/>
      <c r="E249" s="360"/>
      <c r="F249" s="361"/>
      <c r="H249" s="362"/>
      <c r="I249" s="168"/>
      <c r="J249" s="168"/>
      <c r="K249" s="168"/>
      <c r="L249" s="168"/>
      <c r="M249" s="168"/>
      <c r="N249" s="168"/>
      <c r="O249" s="168"/>
      <c r="P249" s="168"/>
      <c r="Q249" s="168"/>
      <c r="R249" s="168"/>
      <c r="S249" s="168"/>
      <c r="T249" s="168"/>
      <c r="U249" s="168"/>
      <c r="V249" s="168"/>
      <c r="W249" s="168"/>
      <c r="X249" s="363"/>
      <c r="Y249" s="363"/>
      <c r="Z249" s="363"/>
      <c r="AA249" s="364"/>
      <c r="AB249" s="364"/>
      <c r="AC249" s="364"/>
      <c r="AD249" s="364"/>
      <c r="AE249" s="364"/>
      <c r="AF249" s="364"/>
      <c r="AH249" s="352"/>
      <c r="AI249" s="352"/>
      <c r="AJ249" s="352"/>
      <c r="AK249" s="352"/>
      <c r="AL249" s="352"/>
      <c r="AM249" s="352"/>
      <c r="AN249" s="352"/>
      <c r="AO249" s="352"/>
      <c r="AP249" s="352"/>
    </row>
    <row r="250" spans="1:42" s="286" customFormat="1" outlineLevel="1">
      <c r="A250" s="358"/>
      <c r="B250" s="358" t="s">
        <v>92</v>
      </c>
      <c r="C250" s="358"/>
      <c r="D250" s="358"/>
      <c r="E250" s="360"/>
      <c r="F250" s="361"/>
      <c r="H250" s="362"/>
      <c r="I250" s="168"/>
      <c r="J250" s="168"/>
      <c r="K250" s="168"/>
      <c r="L250" s="168"/>
      <c r="M250" s="168"/>
      <c r="N250" s="168"/>
      <c r="O250" s="168"/>
      <c r="P250" s="168"/>
      <c r="Q250" s="168"/>
      <c r="R250" s="168"/>
      <c r="S250" s="168"/>
      <c r="T250" s="168"/>
      <c r="U250" s="168"/>
      <c r="V250" s="168"/>
      <c r="W250" s="168"/>
      <c r="X250" s="363"/>
      <c r="Y250" s="363"/>
      <c r="Z250" s="363"/>
      <c r="AA250" s="364"/>
      <c r="AB250" s="364"/>
      <c r="AC250" s="364"/>
      <c r="AD250" s="364"/>
      <c r="AE250" s="364"/>
      <c r="AF250" s="364"/>
      <c r="AH250" s="352"/>
      <c r="AI250" s="352"/>
      <c r="AJ250" s="352"/>
      <c r="AK250" s="352"/>
      <c r="AL250" s="352"/>
      <c r="AM250" s="352"/>
      <c r="AN250" s="352"/>
      <c r="AO250" s="352"/>
      <c r="AP250" s="352"/>
    </row>
    <row r="251" spans="1:42" s="177" customFormat="1">
      <c r="A251" s="202"/>
      <c r="D251" s="184"/>
      <c r="E251" s="203"/>
      <c r="G251" s="204"/>
      <c r="H251" s="175"/>
      <c r="I251" s="175"/>
      <c r="J251" s="175"/>
      <c r="K251" s="175"/>
      <c r="L251" s="175"/>
      <c r="M251" s="175"/>
      <c r="N251" s="175"/>
      <c r="O251" s="175"/>
      <c r="P251" s="175"/>
      <c r="Q251" s="175"/>
      <c r="R251" s="175"/>
      <c r="S251" s="175"/>
      <c r="T251" s="175"/>
      <c r="U251" s="175"/>
      <c r="V251" s="175"/>
      <c r="W251" s="205"/>
      <c r="X251" s="205"/>
      <c r="Y251" s="205"/>
      <c r="Z251" s="205"/>
      <c r="AA251" s="185"/>
      <c r="AB251" s="185"/>
      <c r="AC251" s="185"/>
      <c r="AD251" s="185"/>
      <c r="AE251" s="185"/>
      <c r="AG251" s="178"/>
      <c r="AH251" s="178"/>
      <c r="AI251" s="178"/>
      <c r="AJ251" s="178"/>
      <c r="AK251" s="178"/>
      <c r="AL251" s="178"/>
      <c r="AM251" s="178"/>
      <c r="AN251" s="178"/>
      <c r="AO251" s="178"/>
    </row>
    <row r="252" spans="1:42" s="176" customFormat="1" ht="15.5"/>
    <row r="253" spans="1:42">
      <c r="B253" s="162"/>
    </row>
    <row r="254" spans="1:42" s="128" customFormat="1">
      <c r="A254" s="131"/>
      <c r="B254" s="132"/>
      <c r="C254" s="132"/>
      <c r="D254" s="140"/>
      <c r="E254" s="133"/>
      <c r="F254" s="130"/>
      <c r="G254" s="134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T254" s="136"/>
      <c r="U254" s="129"/>
      <c r="V254" s="129"/>
      <c r="W254" s="129"/>
      <c r="X254" s="129"/>
      <c r="Y254" s="129"/>
      <c r="Z254" s="129"/>
      <c r="AB254" s="137"/>
      <c r="AC254" s="137"/>
      <c r="AD254" s="137"/>
      <c r="AE254" s="137"/>
      <c r="AF254" s="137"/>
      <c r="AG254" s="137"/>
      <c r="AH254" s="137"/>
      <c r="AI254" s="137"/>
      <c r="AJ254" s="137"/>
    </row>
  </sheetData>
  <mergeCells count="211">
    <mergeCell ref="W246:X246"/>
    <mergeCell ref="U248:V248"/>
    <mergeCell ref="W248:X248"/>
    <mergeCell ref="S245:X245"/>
    <mergeCell ref="S161:T161"/>
    <mergeCell ref="S162:T162"/>
    <mergeCell ref="S163:T163"/>
    <mergeCell ref="S164:T164"/>
    <mergeCell ref="S165:T165"/>
    <mergeCell ref="S166:T166"/>
    <mergeCell ref="S167:T167"/>
    <mergeCell ref="S177:T177"/>
    <mergeCell ref="S178:T178"/>
    <mergeCell ref="S174:T174"/>
    <mergeCell ref="S175:T175"/>
    <mergeCell ref="S176:T176"/>
    <mergeCell ref="S183:T183"/>
    <mergeCell ref="S168:T168"/>
    <mergeCell ref="S169:T169"/>
    <mergeCell ref="S170:T170"/>
    <mergeCell ref="S171:T171"/>
    <mergeCell ref="S172:T172"/>
    <mergeCell ref="S180:T180"/>
    <mergeCell ref="S248:T248"/>
    <mergeCell ref="S135:T135"/>
    <mergeCell ref="S136:T136"/>
    <mergeCell ref="S137:T137"/>
    <mergeCell ref="S138:T138"/>
    <mergeCell ref="S139:T139"/>
    <mergeCell ref="S140:T140"/>
    <mergeCell ref="S141:T141"/>
    <mergeCell ref="S146:T146"/>
    <mergeCell ref="S147:T147"/>
    <mergeCell ref="S142:T142"/>
    <mergeCell ref="S143:T143"/>
    <mergeCell ref="S144:T144"/>
    <mergeCell ref="S145:T145"/>
    <mergeCell ref="G4:M4"/>
    <mergeCell ref="AA4:AI4"/>
    <mergeCell ref="N5:R5"/>
    <mergeCell ref="S5:T5"/>
    <mergeCell ref="N6:R6"/>
    <mergeCell ref="S6:T6"/>
    <mergeCell ref="S15:T15"/>
    <mergeCell ref="S16:T16"/>
    <mergeCell ref="S17:T17"/>
    <mergeCell ref="S18:T18"/>
    <mergeCell ref="S19:T19"/>
    <mergeCell ref="S20:T20"/>
    <mergeCell ref="S7:T7"/>
    <mergeCell ref="S10:T10"/>
    <mergeCell ref="S11:T11"/>
    <mergeCell ref="S12:T12"/>
    <mergeCell ref="S13:T13"/>
    <mergeCell ref="S14:T14"/>
    <mergeCell ref="S27:T27"/>
    <mergeCell ref="S28:T28"/>
    <mergeCell ref="S29:T29"/>
    <mergeCell ref="S30:T30"/>
    <mergeCell ref="S31:T31"/>
    <mergeCell ref="S32:T32"/>
    <mergeCell ref="S21:T21"/>
    <mergeCell ref="S22:T22"/>
    <mergeCell ref="S23:T23"/>
    <mergeCell ref="S24:T24"/>
    <mergeCell ref="S25:T25"/>
    <mergeCell ref="S26:T26"/>
    <mergeCell ref="S41:T41"/>
    <mergeCell ref="S42:T42"/>
    <mergeCell ref="S43:T43"/>
    <mergeCell ref="S44:T44"/>
    <mergeCell ref="S45:T45"/>
    <mergeCell ref="S46:T46"/>
    <mergeCell ref="S33:T33"/>
    <mergeCell ref="S34:T34"/>
    <mergeCell ref="S35:T35"/>
    <mergeCell ref="S36:T36"/>
    <mergeCell ref="S37:T37"/>
    <mergeCell ref="S40:T40"/>
    <mergeCell ref="S38:T38"/>
    <mergeCell ref="S39:T39"/>
    <mergeCell ref="S53:T53"/>
    <mergeCell ref="S57:T57"/>
    <mergeCell ref="S58:T58"/>
    <mergeCell ref="S59:T59"/>
    <mergeCell ref="S60:T60"/>
    <mergeCell ref="S61:T61"/>
    <mergeCell ref="S47:T47"/>
    <mergeCell ref="S48:T48"/>
    <mergeCell ref="S49:T49"/>
    <mergeCell ref="S50:T50"/>
    <mergeCell ref="S51:T51"/>
    <mergeCell ref="S52:T52"/>
    <mergeCell ref="S54:T54"/>
    <mergeCell ref="S55:T55"/>
    <mergeCell ref="S56:T56"/>
    <mergeCell ref="S68:T68"/>
    <mergeCell ref="S69:T69"/>
    <mergeCell ref="S70:T70"/>
    <mergeCell ref="S71:T71"/>
    <mergeCell ref="S72:T72"/>
    <mergeCell ref="S73:T73"/>
    <mergeCell ref="S62:T62"/>
    <mergeCell ref="S63:T63"/>
    <mergeCell ref="S64:T64"/>
    <mergeCell ref="S65:T65"/>
    <mergeCell ref="S66:T66"/>
    <mergeCell ref="S67:T67"/>
    <mergeCell ref="S80:T80"/>
    <mergeCell ref="S81:T81"/>
    <mergeCell ref="S82:T82"/>
    <mergeCell ref="S83:T83"/>
    <mergeCell ref="S84:T84"/>
    <mergeCell ref="S85:T85"/>
    <mergeCell ref="S74:T74"/>
    <mergeCell ref="S75:T75"/>
    <mergeCell ref="S76:T76"/>
    <mergeCell ref="S77:T77"/>
    <mergeCell ref="S78:T78"/>
    <mergeCell ref="S79:T79"/>
    <mergeCell ref="S94:T94"/>
    <mergeCell ref="S98:T98"/>
    <mergeCell ref="S99:T99"/>
    <mergeCell ref="S100:T100"/>
    <mergeCell ref="S101:T101"/>
    <mergeCell ref="S102:T102"/>
    <mergeCell ref="S86:T86"/>
    <mergeCell ref="S87:T87"/>
    <mergeCell ref="S88:T88"/>
    <mergeCell ref="S91:T91"/>
    <mergeCell ref="S92:T92"/>
    <mergeCell ref="S93:T93"/>
    <mergeCell ref="S89:T89"/>
    <mergeCell ref="S90:T90"/>
    <mergeCell ref="S95:T95"/>
    <mergeCell ref="S96:T96"/>
    <mergeCell ref="S97:T97"/>
    <mergeCell ref="S109:T109"/>
    <mergeCell ref="S110:T110"/>
    <mergeCell ref="S111:T111"/>
    <mergeCell ref="S112:T112"/>
    <mergeCell ref="S113:T113"/>
    <mergeCell ref="S114:T114"/>
    <mergeCell ref="S103:T103"/>
    <mergeCell ref="S104:T104"/>
    <mergeCell ref="S105:T105"/>
    <mergeCell ref="S106:T106"/>
    <mergeCell ref="S107:T107"/>
    <mergeCell ref="S108:T108"/>
    <mergeCell ref="S121:T121"/>
    <mergeCell ref="S123:T123"/>
    <mergeCell ref="S131:T131"/>
    <mergeCell ref="S132:T132"/>
    <mergeCell ref="S133:T133"/>
    <mergeCell ref="S134:T134"/>
    <mergeCell ref="S115:T115"/>
    <mergeCell ref="S116:T116"/>
    <mergeCell ref="S117:T117"/>
    <mergeCell ref="S118:T118"/>
    <mergeCell ref="S119:T119"/>
    <mergeCell ref="S120:T120"/>
    <mergeCell ref="S124:T124"/>
    <mergeCell ref="S125:T125"/>
    <mergeCell ref="S126:T126"/>
    <mergeCell ref="S127:T127"/>
    <mergeCell ref="S128:T128"/>
    <mergeCell ref="S129:T129"/>
    <mergeCell ref="S130:T130"/>
    <mergeCell ref="S153:T153"/>
    <mergeCell ref="S154:T154"/>
    <mergeCell ref="S148:T148"/>
    <mergeCell ref="S149:T149"/>
    <mergeCell ref="S150:T150"/>
    <mergeCell ref="S151:T151"/>
    <mergeCell ref="S152:T152"/>
    <mergeCell ref="S173:T173"/>
    <mergeCell ref="S179:T179"/>
    <mergeCell ref="S155:T155"/>
    <mergeCell ref="S156:T156"/>
    <mergeCell ref="S157:T157"/>
    <mergeCell ref="S158:T158"/>
    <mergeCell ref="S159:T159"/>
    <mergeCell ref="S160:T160"/>
    <mergeCell ref="T234:V234"/>
    <mergeCell ref="T235:T236"/>
    <mergeCell ref="U235:U236"/>
    <mergeCell ref="V235:V236"/>
    <mergeCell ref="S246:T246"/>
    <mergeCell ref="T214:V214"/>
    <mergeCell ref="T215:T216"/>
    <mergeCell ref="U215:U216"/>
    <mergeCell ref="V215:V216"/>
    <mergeCell ref="U246:V246"/>
    <mergeCell ref="S194:X194"/>
    <mergeCell ref="N196:Q196"/>
    <mergeCell ref="S196:X196"/>
    <mergeCell ref="N197:Q197"/>
    <mergeCell ref="S197:X197"/>
    <mergeCell ref="N198:Q198"/>
    <mergeCell ref="S198:X198"/>
    <mergeCell ref="N199:Q199"/>
    <mergeCell ref="S199:X199"/>
    <mergeCell ref="N200:Q200"/>
    <mergeCell ref="S200:X200"/>
    <mergeCell ref="N201:Q201"/>
    <mergeCell ref="S201:X201"/>
    <mergeCell ref="N202:Q202"/>
    <mergeCell ref="S202:X202"/>
    <mergeCell ref="N203:Q203"/>
    <mergeCell ref="S203:X203"/>
    <mergeCell ref="S212:X212"/>
  </mergeCells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5"/>
  <dimension ref="A1:AK252"/>
  <sheetViews>
    <sheetView showGridLines="0" zoomScale="70" zoomScaleNormal="70" workbookViewId="0">
      <selection activeCell="J67" sqref="J67"/>
    </sheetView>
  </sheetViews>
  <sheetFormatPr defaultColWidth="9.1796875" defaultRowHeight="17.5" outlineLevelRow="1" outlineLevelCol="1"/>
  <cols>
    <col min="1" max="1" width="9.1796875" style="32"/>
    <col min="2" max="2" width="28.1796875" style="32" customWidth="1"/>
    <col min="3" max="3" width="42.453125" style="32" customWidth="1"/>
    <col min="4" max="4" width="23.26953125" style="32" bestFit="1" customWidth="1"/>
    <col min="5" max="8" width="12.7265625" style="16" customWidth="1" outlineLevel="1"/>
    <col min="9" max="9" width="14.1796875" style="16" customWidth="1" outlineLevel="1"/>
    <col min="10" max="10" width="37.54296875" style="32" customWidth="1"/>
    <col min="11" max="11" width="5.1796875" style="32" customWidth="1"/>
    <col min="12" max="19" width="4.54296875" style="32" bestFit="1" customWidth="1"/>
    <col min="20" max="16384" width="9.1796875" style="32"/>
  </cols>
  <sheetData>
    <row r="1" spans="1:37" s="70" customFormat="1" ht="32.5">
      <c r="A1" s="54" t="s">
        <v>435</v>
      </c>
      <c r="B1" s="79"/>
      <c r="C1" s="74"/>
      <c r="D1" s="71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76"/>
      <c r="S1" s="76"/>
      <c r="T1" s="76"/>
      <c r="U1" s="72"/>
      <c r="V1" s="72"/>
      <c r="W1" s="72"/>
      <c r="X1" s="72"/>
      <c r="Y1" s="72"/>
      <c r="Z1" s="72"/>
      <c r="AA1" s="72"/>
      <c r="AC1" s="73"/>
      <c r="AD1" s="73"/>
      <c r="AE1" s="73"/>
      <c r="AF1" s="73"/>
      <c r="AG1" s="73"/>
      <c r="AH1" s="73"/>
      <c r="AI1" s="73"/>
      <c r="AJ1" s="73"/>
      <c r="AK1" s="73"/>
    </row>
    <row r="2" spans="1:37" s="5" customFormat="1" ht="30">
      <c r="A2" s="6" t="s">
        <v>192</v>
      </c>
      <c r="B2" s="3"/>
      <c r="D2" s="7"/>
      <c r="E2" s="75"/>
      <c r="F2" s="75"/>
      <c r="G2" s="75"/>
      <c r="H2" s="75"/>
      <c r="I2" s="75"/>
      <c r="J2" s="7"/>
      <c r="K2" s="52"/>
      <c r="L2" s="52"/>
      <c r="M2" s="52"/>
      <c r="N2" s="52"/>
      <c r="O2" s="52"/>
      <c r="P2" s="52"/>
      <c r="Q2" s="52"/>
      <c r="R2" s="52"/>
      <c r="S2" s="52"/>
    </row>
    <row r="3" spans="1:37" s="5" customFormat="1">
      <c r="A3" s="3"/>
      <c r="B3" s="3"/>
      <c r="D3" s="7"/>
      <c r="E3" s="75"/>
      <c r="F3" s="75"/>
      <c r="G3" s="75"/>
      <c r="H3" s="75"/>
      <c r="I3" s="75"/>
      <c r="J3" s="7"/>
      <c r="K3" s="52"/>
      <c r="L3" s="52"/>
      <c r="M3" s="52"/>
      <c r="N3" s="52"/>
      <c r="O3" s="52"/>
      <c r="P3" s="52"/>
      <c r="Q3" s="52"/>
      <c r="R3" s="52"/>
      <c r="S3" s="52"/>
    </row>
    <row r="4" spans="1:37" s="53" customFormat="1" ht="18">
      <c r="E4" s="86"/>
      <c r="F4" s="86"/>
      <c r="G4" s="86"/>
      <c r="H4" s="86"/>
      <c r="I4" s="86"/>
      <c r="K4" s="523" t="s">
        <v>70</v>
      </c>
      <c r="L4" s="524"/>
      <c r="M4" s="524"/>
      <c r="N4" s="524"/>
      <c r="O4" s="524"/>
      <c r="P4" s="524"/>
      <c r="Q4" s="524"/>
      <c r="R4" s="524"/>
      <c r="S4" s="525"/>
    </row>
    <row r="5" spans="1:37" s="51" customFormat="1" ht="77.25" customHeight="1">
      <c r="A5" s="50" t="s">
        <v>62</v>
      </c>
      <c r="B5" s="22" t="s">
        <v>61</v>
      </c>
      <c r="C5" s="22" t="s">
        <v>71</v>
      </c>
      <c r="D5" s="22" t="s">
        <v>137</v>
      </c>
      <c r="E5" s="513" t="s">
        <v>259</v>
      </c>
      <c r="F5" s="513"/>
      <c r="G5" s="513"/>
      <c r="H5" s="513"/>
      <c r="I5" s="513"/>
      <c r="J5" s="213" t="s">
        <v>72</v>
      </c>
      <c r="K5" s="24" t="s">
        <v>43</v>
      </c>
      <c r="L5" s="25" t="s">
        <v>44</v>
      </c>
      <c r="M5" s="24" t="s">
        <v>45</v>
      </c>
      <c r="N5" s="25" t="s">
        <v>46</v>
      </c>
      <c r="O5" s="24" t="s">
        <v>47</v>
      </c>
      <c r="P5" s="25" t="s">
        <v>48</v>
      </c>
      <c r="Q5" s="24" t="s">
        <v>49</v>
      </c>
      <c r="R5" s="25" t="s">
        <v>50</v>
      </c>
      <c r="S5" s="24" t="s">
        <v>51</v>
      </c>
      <c r="T5" s="2"/>
      <c r="U5" s="2"/>
    </row>
    <row r="6" spans="1:37" s="43" customFormat="1" ht="20">
      <c r="A6" s="34" t="s">
        <v>73</v>
      </c>
      <c r="B6" s="44"/>
      <c r="C6" s="42"/>
      <c r="D6" s="44"/>
      <c r="E6" s="511" t="s">
        <v>434</v>
      </c>
      <c r="F6" s="512"/>
      <c r="G6" s="512"/>
      <c r="H6" s="512"/>
      <c r="I6" s="512"/>
      <c r="J6" s="212" t="s">
        <v>318</v>
      </c>
      <c r="K6" s="48"/>
      <c r="L6" s="48"/>
      <c r="M6" s="48"/>
      <c r="N6" s="48"/>
      <c r="O6" s="48"/>
      <c r="P6" s="48"/>
      <c r="Q6" s="48"/>
      <c r="R6" s="48"/>
      <c r="S6" s="48"/>
    </row>
    <row r="7" spans="1:37" s="63" customFormat="1" ht="20">
      <c r="A7" s="34"/>
      <c r="B7" s="44"/>
      <c r="C7" s="42"/>
      <c r="D7" s="44"/>
      <c r="E7" s="87" t="s">
        <v>254</v>
      </c>
      <c r="F7" s="87" t="s">
        <v>255</v>
      </c>
      <c r="G7" s="87" t="s">
        <v>256</v>
      </c>
      <c r="H7" s="87" t="s">
        <v>257</v>
      </c>
      <c r="I7" s="87" t="s">
        <v>258</v>
      </c>
      <c r="J7" s="66" t="s">
        <v>434</v>
      </c>
      <c r="K7" s="48"/>
      <c r="L7" s="48"/>
      <c r="M7" s="48"/>
      <c r="N7" s="48"/>
      <c r="O7" s="48"/>
      <c r="P7" s="48"/>
      <c r="Q7" s="48"/>
      <c r="R7" s="48"/>
      <c r="S7" s="48"/>
    </row>
    <row r="8" spans="1:37" s="63" customFormat="1" ht="15.5">
      <c r="A8" s="47" t="s">
        <v>260</v>
      </c>
      <c r="B8" s="98"/>
      <c r="D8" s="98"/>
      <c r="E8" s="139">
        <v>58496280</v>
      </c>
      <c r="F8" s="139">
        <v>24226623</v>
      </c>
      <c r="G8" s="139">
        <v>38613751</v>
      </c>
      <c r="H8" s="139">
        <v>24462233</v>
      </c>
      <c r="I8" s="139">
        <v>12467757</v>
      </c>
      <c r="J8" s="94"/>
      <c r="K8" s="49"/>
      <c r="L8" s="49"/>
      <c r="M8" s="49"/>
      <c r="N8" s="49"/>
      <c r="O8" s="49"/>
      <c r="P8" s="49"/>
      <c r="Q8" s="49"/>
      <c r="R8" s="49"/>
      <c r="S8" s="49"/>
    </row>
    <row r="9" spans="1:37" s="63" customFormat="1" ht="15.5">
      <c r="A9" s="47"/>
      <c r="B9" s="98"/>
      <c r="D9" s="98"/>
      <c r="E9" s="88"/>
      <c r="F9" s="88"/>
      <c r="G9" s="88"/>
      <c r="H9" s="88"/>
      <c r="I9" s="88"/>
      <c r="J9" s="94"/>
      <c r="K9" s="49"/>
      <c r="L9" s="49"/>
      <c r="M9" s="49"/>
      <c r="N9" s="49"/>
      <c r="O9" s="49"/>
      <c r="P9" s="49"/>
      <c r="Q9" s="49"/>
      <c r="R9" s="49"/>
      <c r="S9" s="49"/>
    </row>
    <row r="10" spans="1:37" s="43" customFormat="1" ht="20">
      <c r="B10" s="45" t="s">
        <v>330</v>
      </c>
      <c r="C10" s="46"/>
      <c r="J10" s="208"/>
      <c r="K10" s="46"/>
      <c r="L10" s="46"/>
      <c r="M10" s="46"/>
      <c r="N10" s="46"/>
      <c r="O10" s="46"/>
      <c r="P10" s="46"/>
      <c r="Q10" s="46"/>
      <c r="R10" s="46"/>
      <c r="S10" s="46"/>
    </row>
    <row r="11" spans="1:37" s="303" customFormat="1" ht="19.5" customHeight="1" outlineLevel="1">
      <c r="A11" s="303" t="s">
        <v>73</v>
      </c>
      <c r="B11" s="304" t="s">
        <v>74</v>
      </c>
      <c r="C11" s="305" t="s">
        <v>217</v>
      </c>
      <c r="D11" s="306">
        <v>7</v>
      </c>
      <c r="E11" s="139">
        <v>2140194.6720000007</v>
      </c>
      <c r="F11" s="139">
        <v>1095497.1604679821</v>
      </c>
      <c r="G11" s="139">
        <v>1581605.397522124</v>
      </c>
      <c r="H11" s="139">
        <v>1022251.9952711856</v>
      </c>
      <c r="I11" s="139">
        <v>291975.07900533429</v>
      </c>
      <c r="J11" s="307">
        <v>46199.999999999985</v>
      </c>
      <c r="K11" s="248"/>
      <c r="L11" s="11" t="s">
        <v>52</v>
      </c>
      <c r="M11" s="248"/>
      <c r="N11" s="11"/>
      <c r="O11" s="248"/>
      <c r="P11" s="11"/>
      <c r="Q11" s="248"/>
      <c r="R11" s="11"/>
      <c r="S11" s="248"/>
    </row>
    <row r="12" spans="1:37" s="43" customFormat="1" ht="14.25" customHeight="1" outlineLevel="1">
      <c r="B12" s="46"/>
      <c r="C12" s="46"/>
      <c r="E12" s="139"/>
      <c r="F12" s="139"/>
      <c r="G12" s="139"/>
      <c r="H12" s="139"/>
      <c r="I12" s="139"/>
      <c r="J12" s="208"/>
      <c r="K12" s="46"/>
      <c r="L12" s="46"/>
      <c r="M12" s="46"/>
      <c r="N12" s="46"/>
      <c r="O12" s="46"/>
      <c r="P12" s="46"/>
      <c r="Q12" s="46"/>
      <c r="R12" s="46"/>
      <c r="S12" s="46"/>
    </row>
    <row r="13" spans="1:37" s="308" customFormat="1" ht="19.5" customHeight="1" outlineLevel="1">
      <c r="A13" s="308" t="s">
        <v>73</v>
      </c>
      <c r="B13" s="304" t="s">
        <v>74</v>
      </c>
      <c r="C13" s="305" t="s">
        <v>211</v>
      </c>
      <c r="D13" s="306"/>
      <c r="E13" s="139">
        <v>1092518.4230400003</v>
      </c>
      <c r="F13" s="139">
        <v>625903.60758977477</v>
      </c>
      <c r="G13" s="139">
        <v>810384.86837979115</v>
      </c>
      <c r="H13" s="139">
        <v>482853.41887636628</v>
      </c>
      <c r="I13" s="139">
        <v>143012.29789836358</v>
      </c>
      <c r="J13" s="307">
        <v>9903.9999999999982</v>
      </c>
      <c r="K13" s="248"/>
      <c r="L13" s="11" t="s">
        <v>52</v>
      </c>
      <c r="M13" s="248"/>
      <c r="N13" s="11"/>
      <c r="O13" s="248"/>
      <c r="P13" s="11"/>
      <c r="Q13" s="248"/>
      <c r="R13" s="11"/>
      <c r="S13" s="248"/>
    </row>
    <row r="14" spans="1:37" s="43" customFormat="1" ht="14.25" customHeight="1" outlineLevel="1">
      <c r="A14" s="308" t="s">
        <v>73</v>
      </c>
      <c r="B14" s="309" t="s">
        <v>74</v>
      </c>
      <c r="C14" s="46" t="s">
        <v>102</v>
      </c>
      <c r="D14" s="310">
        <v>4</v>
      </c>
      <c r="E14" s="139"/>
      <c r="F14" s="139"/>
      <c r="G14" s="139"/>
      <c r="H14" s="139"/>
      <c r="I14" s="139"/>
      <c r="J14" s="311"/>
    </row>
    <row r="15" spans="1:37" s="43" customFormat="1" ht="14.25" customHeight="1" outlineLevel="1">
      <c r="A15" s="308" t="s">
        <v>73</v>
      </c>
      <c r="B15" s="309" t="s">
        <v>74</v>
      </c>
      <c r="C15" s="46" t="s">
        <v>103</v>
      </c>
      <c r="D15" s="310">
        <v>2</v>
      </c>
      <c r="E15" s="139"/>
      <c r="F15" s="139"/>
      <c r="G15" s="139"/>
      <c r="H15" s="139"/>
      <c r="I15" s="139"/>
      <c r="J15" s="311"/>
    </row>
    <row r="16" spans="1:37" s="43" customFormat="1" ht="14.25" customHeight="1" outlineLevel="1">
      <c r="A16" s="308" t="s">
        <v>73</v>
      </c>
      <c r="B16" s="309" t="s">
        <v>74</v>
      </c>
      <c r="C16" s="46" t="s">
        <v>104</v>
      </c>
      <c r="D16" s="310">
        <v>3</v>
      </c>
      <c r="E16" s="139"/>
      <c r="F16" s="139"/>
      <c r="G16" s="139"/>
      <c r="H16" s="139"/>
      <c r="I16" s="139"/>
      <c r="J16" s="311"/>
    </row>
    <row r="17" spans="1:19" s="43" customFormat="1" ht="14.25" customHeight="1" outlineLevel="1">
      <c r="A17" s="308" t="s">
        <v>73</v>
      </c>
      <c r="B17" s="309" t="s">
        <v>74</v>
      </c>
      <c r="C17" s="46" t="s">
        <v>105</v>
      </c>
      <c r="D17" s="310">
        <v>1</v>
      </c>
      <c r="E17" s="139"/>
      <c r="F17" s="139"/>
      <c r="G17" s="139"/>
      <c r="H17" s="139"/>
      <c r="I17" s="139"/>
      <c r="J17" s="311"/>
    </row>
    <row r="18" spans="1:19" s="43" customFormat="1" ht="14.25" customHeight="1" outlineLevel="1">
      <c r="B18" s="46"/>
      <c r="C18" s="46"/>
      <c r="E18" s="139"/>
      <c r="F18" s="139"/>
      <c r="G18" s="139"/>
      <c r="H18" s="139"/>
      <c r="I18" s="139"/>
      <c r="J18" s="208"/>
      <c r="K18" s="46"/>
      <c r="L18" s="46"/>
      <c r="M18" s="46"/>
      <c r="N18" s="46"/>
      <c r="O18" s="46"/>
      <c r="P18" s="46"/>
      <c r="Q18" s="46"/>
      <c r="R18" s="46"/>
      <c r="S18" s="46"/>
    </row>
    <row r="19" spans="1:19" s="308" customFormat="1" ht="19.5" customHeight="1" outlineLevel="1">
      <c r="A19" s="308" t="s">
        <v>73</v>
      </c>
      <c r="B19" s="304" t="s">
        <v>74</v>
      </c>
      <c r="C19" s="305" t="s">
        <v>184</v>
      </c>
      <c r="D19" s="306"/>
      <c r="E19" s="139">
        <v>944403.36320000014</v>
      </c>
      <c r="F19" s="139">
        <v>477186.23227512464</v>
      </c>
      <c r="G19" s="139">
        <v>718616.78308009868</v>
      </c>
      <c r="H19" s="139">
        <v>475542.29208021541</v>
      </c>
      <c r="I19" s="139">
        <v>132738.37117086808</v>
      </c>
      <c r="J19" s="307">
        <v>13355.999999999996</v>
      </c>
      <c r="K19" s="248"/>
      <c r="L19" s="11" t="s">
        <v>52</v>
      </c>
      <c r="M19" s="248"/>
      <c r="N19" s="11"/>
      <c r="O19" s="248"/>
      <c r="P19" s="11"/>
      <c r="Q19" s="248"/>
      <c r="R19" s="11"/>
      <c r="S19" s="248"/>
    </row>
    <row r="20" spans="1:19" s="43" customFormat="1" ht="14.25" customHeight="1" outlineLevel="1">
      <c r="A20" s="308" t="s">
        <v>73</v>
      </c>
      <c r="B20" s="309" t="s">
        <v>74</v>
      </c>
      <c r="C20" s="46" t="s">
        <v>185</v>
      </c>
      <c r="D20" s="310">
        <v>1</v>
      </c>
      <c r="E20" s="139"/>
      <c r="F20" s="139"/>
      <c r="G20" s="139"/>
      <c r="H20" s="139"/>
      <c r="I20" s="139"/>
      <c r="J20" s="311"/>
    </row>
    <row r="21" spans="1:19" s="43" customFormat="1" ht="14.25" customHeight="1" outlineLevel="1">
      <c r="A21" s="308" t="s">
        <v>73</v>
      </c>
      <c r="B21" s="309" t="s">
        <v>74</v>
      </c>
      <c r="C21" s="46" t="s">
        <v>144</v>
      </c>
      <c r="D21" s="310">
        <v>3</v>
      </c>
      <c r="E21" s="139"/>
      <c r="F21" s="139"/>
      <c r="G21" s="139"/>
      <c r="H21" s="139"/>
      <c r="I21" s="139"/>
      <c r="J21" s="311"/>
    </row>
    <row r="22" spans="1:19" s="43" customFormat="1" ht="14.25" customHeight="1" outlineLevel="1">
      <c r="A22" s="308" t="s">
        <v>73</v>
      </c>
      <c r="B22" s="309" t="s">
        <v>74</v>
      </c>
      <c r="C22" s="46" t="s">
        <v>108</v>
      </c>
      <c r="D22" s="310">
        <v>2</v>
      </c>
      <c r="E22" s="139"/>
      <c r="F22" s="139"/>
      <c r="G22" s="139"/>
      <c r="H22" s="139"/>
      <c r="I22" s="139"/>
      <c r="J22" s="311"/>
    </row>
    <row r="23" spans="1:19" s="43" customFormat="1" ht="14.25" customHeight="1" outlineLevel="1">
      <c r="A23" s="308"/>
      <c r="B23" s="309"/>
      <c r="C23" s="46"/>
      <c r="D23" s="310"/>
      <c r="E23" s="139"/>
      <c r="F23" s="139"/>
      <c r="G23" s="139"/>
      <c r="H23" s="139"/>
      <c r="I23" s="139"/>
      <c r="J23" s="311"/>
    </row>
    <row r="24" spans="1:19" s="312" customFormat="1" ht="19.5" customHeight="1" outlineLevel="1">
      <c r="A24" s="312" t="s">
        <v>73</v>
      </c>
      <c r="B24" s="313" t="s">
        <v>138</v>
      </c>
      <c r="C24" s="305" t="s">
        <v>148</v>
      </c>
      <c r="D24" s="314">
        <v>7</v>
      </c>
      <c r="E24" s="139">
        <v>1836291.7629</v>
      </c>
      <c r="F24" s="139">
        <v>999996.06866259384</v>
      </c>
      <c r="G24" s="139">
        <v>1021970.0444700929</v>
      </c>
      <c r="H24" s="139">
        <v>515278.0607194716</v>
      </c>
      <c r="I24" s="139">
        <v>150947.67041191249</v>
      </c>
      <c r="J24" s="307">
        <v>22959.999999999993</v>
      </c>
      <c r="K24" s="11"/>
      <c r="L24" s="11" t="s">
        <v>52</v>
      </c>
      <c r="M24" s="11"/>
      <c r="N24" s="11"/>
      <c r="O24" s="11"/>
      <c r="P24" s="11"/>
      <c r="Q24" s="11"/>
      <c r="R24" s="11"/>
      <c r="S24" s="11"/>
    </row>
    <row r="25" spans="1:19" s="43" customFormat="1" ht="14.25" customHeight="1" outlineLevel="1">
      <c r="B25" s="46"/>
      <c r="C25" s="46"/>
      <c r="E25" s="139"/>
      <c r="F25" s="139"/>
      <c r="G25" s="139"/>
      <c r="H25" s="139"/>
      <c r="I25" s="139"/>
      <c r="J25" s="208"/>
      <c r="K25" s="46"/>
      <c r="L25" s="46"/>
      <c r="M25" s="46"/>
      <c r="N25" s="46"/>
      <c r="O25" s="46"/>
      <c r="P25" s="46"/>
      <c r="Q25" s="46"/>
      <c r="R25" s="46"/>
      <c r="S25" s="46"/>
    </row>
    <row r="26" spans="1:19" s="308" customFormat="1" ht="19.5" customHeight="1" outlineLevel="1">
      <c r="A26" s="308" t="s">
        <v>73</v>
      </c>
      <c r="B26" s="304" t="s">
        <v>138</v>
      </c>
      <c r="C26" s="305" t="s">
        <v>212</v>
      </c>
      <c r="D26" s="306"/>
      <c r="E26" s="139">
        <v>1010023.8337</v>
      </c>
      <c r="F26" s="139">
        <v>557117.00931229256</v>
      </c>
      <c r="G26" s="139">
        <v>451037.78118301183</v>
      </c>
      <c r="H26" s="139">
        <v>240023.36125556816</v>
      </c>
      <c r="I26" s="139">
        <v>59901.790866641975</v>
      </c>
      <c r="J26" s="307">
        <v>4847.9999999999991</v>
      </c>
      <c r="K26" s="248"/>
      <c r="L26" s="11" t="s">
        <v>52</v>
      </c>
      <c r="M26" s="248"/>
      <c r="N26" s="11"/>
      <c r="O26" s="248"/>
      <c r="P26" s="11"/>
      <c r="Q26" s="248"/>
      <c r="R26" s="11"/>
      <c r="S26" s="248"/>
    </row>
    <row r="27" spans="1:19" s="43" customFormat="1" ht="14.25" customHeight="1" outlineLevel="1">
      <c r="A27" s="308" t="s">
        <v>73</v>
      </c>
      <c r="B27" s="315" t="s">
        <v>138</v>
      </c>
      <c r="C27" s="46" t="s">
        <v>109</v>
      </c>
      <c r="D27" s="310">
        <v>4</v>
      </c>
      <c r="E27" s="139"/>
      <c r="F27" s="139"/>
      <c r="G27" s="139"/>
      <c r="H27" s="139"/>
      <c r="I27" s="139"/>
      <c r="J27" s="311"/>
    </row>
    <row r="28" spans="1:19" s="43" customFormat="1" ht="14.25" customHeight="1" outlineLevel="1">
      <c r="A28" s="308" t="s">
        <v>73</v>
      </c>
      <c r="B28" s="315" t="s">
        <v>138</v>
      </c>
      <c r="C28" s="46" t="s">
        <v>110</v>
      </c>
      <c r="D28" s="310">
        <v>2</v>
      </c>
      <c r="E28" s="139"/>
      <c r="F28" s="139"/>
      <c r="G28" s="139"/>
      <c r="H28" s="139"/>
      <c r="I28" s="139"/>
      <c r="J28" s="311"/>
    </row>
    <row r="29" spans="1:19" s="43" customFormat="1" ht="14.25" customHeight="1" outlineLevel="1">
      <c r="A29" s="308" t="s">
        <v>73</v>
      </c>
      <c r="B29" s="315" t="s">
        <v>138</v>
      </c>
      <c r="C29" s="46" t="s">
        <v>111</v>
      </c>
      <c r="D29" s="310">
        <v>3</v>
      </c>
      <c r="E29" s="139"/>
      <c r="F29" s="139"/>
      <c r="G29" s="139"/>
      <c r="H29" s="139"/>
      <c r="I29" s="139"/>
      <c r="J29" s="311"/>
    </row>
    <row r="30" spans="1:19" s="43" customFormat="1" ht="14.25" customHeight="1" outlineLevel="1">
      <c r="A30" s="308" t="s">
        <v>73</v>
      </c>
      <c r="B30" s="315" t="s">
        <v>138</v>
      </c>
      <c r="C30" s="46" t="s">
        <v>112</v>
      </c>
      <c r="D30" s="310">
        <v>1</v>
      </c>
      <c r="E30" s="139"/>
      <c r="F30" s="139"/>
      <c r="G30" s="139"/>
      <c r="H30" s="139"/>
      <c r="I30" s="139"/>
      <c r="J30" s="311"/>
    </row>
    <row r="31" spans="1:19" s="43" customFormat="1" ht="14.25" customHeight="1" outlineLevel="1">
      <c r="B31" s="46"/>
      <c r="C31" s="46"/>
      <c r="E31" s="139"/>
      <c r="F31" s="139"/>
      <c r="G31" s="139"/>
      <c r="H31" s="139"/>
      <c r="I31" s="139"/>
      <c r="J31" s="208"/>
      <c r="K31" s="46"/>
      <c r="L31" s="46"/>
      <c r="M31" s="46"/>
      <c r="N31" s="46"/>
      <c r="O31" s="46"/>
      <c r="P31" s="46"/>
      <c r="Q31" s="46"/>
      <c r="R31" s="46"/>
      <c r="S31" s="46"/>
    </row>
    <row r="32" spans="1:19" s="308" customFormat="1" ht="19.5" customHeight="1" outlineLevel="1">
      <c r="A32" s="308" t="s">
        <v>73</v>
      </c>
      <c r="B32" s="304" t="s">
        <v>138</v>
      </c>
      <c r="C32" s="305" t="s">
        <v>186</v>
      </c>
      <c r="D32" s="306"/>
      <c r="E32" s="139">
        <v>738825.46429999999</v>
      </c>
      <c r="F32" s="139">
        <v>400574.00211692858</v>
      </c>
      <c r="G32" s="139">
        <v>417945.92977309239</v>
      </c>
      <c r="H32" s="139">
        <v>230535.96456223045</v>
      </c>
      <c r="I32" s="139">
        <v>64798.576283297851</v>
      </c>
      <c r="J32" s="307">
        <v>6515.9999999999982</v>
      </c>
      <c r="K32" s="248"/>
      <c r="L32" s="11" t="s">
        <v>52</v>
      </c>
      <c r="M32" s="248"/>
      <c r="N32" s="11"/>
      <c r="O32" s="248"/>
      <c r="P32" s="11"/>
      <c r="Q32" s="248"/>
      <c r="R32" s="11"/>
      <c r="S32" s="248"/>
    </row>
    <row r="33" spans="1:19" s="43" customFormat="1" ht="14.25" customHeight="1" outlineLevel="1">
      <c r="A33" s="308" t="s">
        <v>73</v>
      </c>
      <c r="B33" s="315" t="s">
        <v>138</v>
      </c>
      <c r="C33" s="46" t="s">
        <v>187</v>
      </c>
      <c r="D33" s="310">
        <v>1</v>
      </c>
      <c r="E33" s="139"/>
      <c r="F33" s="139"/>
      <c r="G33" s="139"/>
      <c r="H33" s="139"/>
      <c r="I33" s="139"/>
      <c r="J33" s="311"/>
    </row>
    <row r="34" spans="1:19" s="43" customFormat="1" ht="14.25" customHeight="1" outlineLevel="1">
      <c r="A34" s="308" t="s">
        <v>73</v>
      </c>
      <c r="B34" s="315" t="s">
        <v>138</v>
      </c>
      <c r="C34" s="46" t="s">
        <v>145</v>
      </c>
      <c r="D34" s="310">
        <v>3</v>
      </c>
      <c r="E34" s="139"/>
      <c r="F34" s="139"/>
      <c r="G34" s="139"/>
      <c r="H34" s="139"/>
      <c r="I34" s="139"/>
      <c r="J34" s="311"/>
    </row>
    <row r="35" spans="1:19" s="43" customFormat="1" ht="14.25" customHeight="1" outlineLevel="1">
      <c r="A35" s="308" t="s">
        <v>73</v>
      </c>
      <c r="B35" s="315" t="s">
        <v>138</v>
      </c>
      <c r="C35" s="46" t="s">
        <v>115</v>
      </c>
      <c r="D35" s="310">
        <v>2</v>
      </c>
      <c r="E35" s="139"/>
      <c r="F35" s="139"/>
      <c r="G35" s="139"/>
      <c r="H35" s="139"/>
      <c r="I35" s="139"/>
      <c r="J35" s="311"/>
    </row>
    <row r="36" spans="1:19" s="43" customFormat="1" ht="14.25" customHeight="1" outlineLevel="1">
      <c r="A36" s="308"/>
      <c r="B36" s="309"/>
      <c r="C36" s="46"/>
      <c r="D36" s="310"/>
      <c r="E36" s="139"/>
      <c r="F36" s="139"/>
      <c r="G36" s="139"/>
      <c r="H36" s="139"/>
      <c r="I36" s="139"/>
      <c r="J36" s="311"/>
    </row>
    <row r="37" spans="1:19" s="303" customFormat="1" ht="19.5" customHeight="1" outlineLevel="1">
      <c r="A37" s="303" t="s">
        <v>73</v>
      </c>
      <c r="B37" s="304" t="s">
        <v>139</v>
      </c>
      <c r="C37" s="305" t="s">
        <v>149</v>
      </c>
      <c r="D37" s="306">
        <v>7</v>
      </c>
      <c r="E37" s="139">
        <v>1859175.9666666666</v>
      </c>
      <c r="F37" s="139">
        <v>1052368.4917950421</v>
      </c>
      <c r="G37" s="139">
        <v>977334.13486872753</v>
      </c>
      <c r="H37" s="139">
        <v>543770.0068719706</v>
      </c>
      <c r="I37" s="139">
        <v>136495.7462793873</v>
      </c>
      <c r="J37" s="307">
        <v>18199.999999999996</v>
      </c>
      <c r="K37" s="248" t="s">
        <v>52</v>
      </c>
      <c r="L37" s="11" t="s">
        <v>52</v>
      </c>
      <c r="M37" s="248"/>
      <c r="N37" s="11"/>
      <c r="O37" s="248"/>
      <c r="P37" s="11"/>
      <c r="Q37" s="248"/>
      <c r="R37" s="11"/>
      <c r="S37" s="248"/>
    </row>
    <row r="38" spans="1:19" s="303" customFormat="1" ht="19.5" customHeight="1" outlineLevel="1">
      <c r="B38" s="315"/>
      <c r="C38" s="262"/>
      <c r="D38" s="316"/>
      <c r="E38" s="139"/>
      <c r="F38" s="139"/>
      <c r="G38" s="139"/>
      <c r="H38" s="139"/>
      <c r="I38" s="139"/>
      <c r="J38" s="317"/>
      <c r="K38" s="318"/>
      <c r="L38" s="318"/>
      <c r="M38" s="318"/>
      <c r="N38" s="318"/>
      <c r="O38" s="318"/>
      <c r="P38" s="318"/>
      <c r="Q38" s="318"/>
      <c r="R38" s="318"/>
      <c r="S38" s="318"/>
    </row>
    <row r="39" spans="1:19" s="308" customFormat="1" ht="19.5" customHeight="1" outlineLevel="1">
      <c r="A39" s="308" t="s">
        <v>73</v>
      </c>
      <c r="B39" s="304" t="s">
        <v>139</v>
      </c>
      <c r="C39" s="305" t="s">
        <v>213</v>
      </c>
      <c r="D39" s="306"/>
      <c r="E39" s="139">
        <v>1671487.7262222224</v>
      </c>
      <c r="F39" s="139">
        <v>952484.61375096056</v>
      </c>
      <c r="G39" s="139">
        <v>833650.0909913166</v>
      </c>
      <c r="H39" s="139">
        <v>449721.50056120061</v>
      </c>
      <c r="I39" s="139">
        <v>173465.83102407673</v>
      </c>
      <c r="J39" s="307">
        <v>8655.9999999999982</v>
      </c>
      <c r="K39" s="248" t="s">
        <v>52</v>
      </c>
      <c r="L39" s="11" t="s">
        <v>52</v>
      </c>
      <c r="M39" s="248"/>
      <c r="N39" s="11"/>
      <c r="O39" s="248"/>
      <c r="P39" s="11"/>
      <c r="Q39" s="248"/>
      <c r="R39" s="11"/>
      <c r="S39" s="248"/>
    </row>
    <row r="40" spans="1:19" s="43" customFormat="1" ht="14.25" customHeight="1" outlineLevel="1">
      <c r="A40" s="308" t="s">
        <v>73</v>
      </c>
      <c r="B40" s="315" t="s">
        <v>139</v>
      </c>
      <c r="C40" s="46" t="s">
        <v>116</v>
      </c>
      <c r="D40" s="310">
        <v>4</v>
      </c>
      <c r="E40" s="139"/>
      <c r="F40" s="139"/>
      <c r="G40" s="139"/>
      <c r="H40" s="139"/>
      <c r="I40" s="139"/>
      <c r="J40" s="311"/>
    </row>
    <row r="41" spans="1:19" s="43" customFormat="1" ht="14.25" customHeight="1" outlineLevel="1">
      <c r="A41" s="308" t="s">
        <v>73</v>
      </c>
      <c r="B41" s="315" t="s">
        <v>139</v>
      </c>
      <c r="C41" s="46" t="s">
        <v>117</v>
      </c>
      <c r="D41" s="310">
        <v>2</v>
      </c>
      <c r="E41" s="139"/>
      <c r="F41" s="139"/>
      <c r="G41" s="139"/>
      <c r="H41" s="139"/>
      <c r="I41" s="139"/>
      <c r="J41" s="311"/>
    </row>
    <row r="42" spans="1:19" s="43" customFormat="1" ht="14.25" customHeight="1" outlineLevel="1">
      <c r="A42" s="308" t="s">
        <v>73</v>
      </c>
      <c r="B42" s="315" t="s">
        <v>139</v>
      </c>
      <c r="C42" s="46" t="s">
        <v>118</v>
      </c>
      <c r="D42" s="310">
        <v>3</v>
      </c>
      <c r="E42" s="139"/>
      <c r="F42" s="139"/>
      <c r="G42" s="139"/>
      <c r="H42" s="139"/>
      <c r="I42" s="139"/>
      <c r="J42" s="311"/>
    </row>
    <row r="43" spans="1:19" s="43" customFormat="1" ht="14.25" customHeight="1" outlineLevel="1">
      <c r="A43" s="308" t="s">
        <v>73</v>
      </c>
      <c r="B43" s="315" t="s">
        <v>139</v>
      </c>
      <c r="C43" s="46" t="s">
        <v>119</v>
      </c>
      <c r="D43" s="310">
        <v>1</v>
      </c>
      <c r="E43" s="139"/>
      <c r="F43" s="139"/>
      <c r="G43" s="139"/>
      <c r="H43" s="139"/>
      <c r="I43" s="139"/>
      <c r="J43" s="311"/>
    </row>
    <row r="44" spans="1:19" s="43" customFormat="1" ht="14.25" customHeight="1" outlineLevel="1">
      <c r="B44" s="315"/>
      <c r="C44" s="46"/>
      <c r="E44" s="139"/>
      <c r="F44" s="139"/>
      <c r="G44" s="139"/>
      <c r="H44" s="139"/>
      <c r="I44" s="139"/>
      <c r="J44" s="208"/>
      <c r="K44" s="46"/>
      <c r="L44" s="46"/>
      <c r="M44" s="46"/>
      <c r="N44" s="46"/>
      <c r="O44" s="46"/>
      <c r="P44" s="46"/>
      <c r="Q44" s="46"/>
      <c r="R44" s="46"/>
      <c r="S44" s="46"/>
    </row>
    <row r="45" spans="1:19" s="308" customFormat="1" ht="19.5" customHeight="1" outlineLevel="1">
      <c r="A45" s="308" t="s">
        <v>73</v>
      </c>
      <c r="B45" s="304" t="s">
        <v>139</v>
      </c>
      <c r="C45" s="305" t="s">
        <v>188</v>
      </c>
      <c r="D45" s="306"/>
      <c r="E45" s="139">
        <v>839285.15066666668</v>
      </c>
      <c r="F45" s="139">
        <v>470837.85233413294</v>
      </c>
      <c r="G45" s="139">
        <v>434180.81529076124</v>
      </c>
      <c r="H45" s="139">
        <v>235980.25855454337</v>
      </c>
      <c r="I45" s="139">
        <v>75999.145203260239</v>
      </c>
      <c r="J45" s="307">
        <v>4553.9999999999991</v>
      </c>
      <c r="K45" s="248" t="s">
        <v>52</v>
      </c>
      <c r="L45" s="11" t="s">
        <v>52</v>
      </c>
      <c r="M45" s="248"/>
      <c r="N45" s="11"/>
      <c r="O45" s="248"/>
      <c r="P45" s="11"/>
      <c r="Q45" s="248"/>
      <c r="R45" s="11"/>
      <c r="S45" s="248"/>
    </row>
    <row r="46" spans="1:19" s="43" customFormat="1" ht="14.25" customHeight="1" outlineLevel="1">
      <c r="A46" s="308" t="s">
        <v>73</v>
      </c>
      <c r="B46" s="315" t="s">
        <v>139</v>
      </c>
      <c r="C46" s="46" t="s">
        <v>189</v>
      </c>
      <c r="D46" s="310">
        <v>1</v>
      </c>
      <c r="E46" s="139"/>
      <c r="F46" s="139"/>
      <c r="G46" s="139"/>
      <c r="H46" s="139"/>
      <c r="I46" s="139"/>
      <c r="J46" s="311"/>
    </row>
    <row r="47" spans="1:19" s="43" customFormat="1" ht="14.25" customHeight="1" outlineLevel="1">
      <c r="A47" s="308" t="s">
        <v>73</v>
      </c>
      <c r="B47" s="315" t="s">
        <v>139</v>
      </c>
      <c r="C47" s="46" t="s">
        <v>190</v>
      </c>
      <c r="D47" s="310">
        <v>3</v>
      </c>
      <c r="E47" s="139"/>
      <c r="F47" s="139"/>
      <c r="G47" s="139"/>
      <c r="H47" s="139"/>
      <c r="I47" s="139"/>
      <c r="J47" s="311"/>
    </row>
    <row r="48" spans="1:19" s="43" customFormat="1" ht="14.25" customHeight="1" outlineLevel="1">
      <c r="A48" s="308" t="s">
        <v>73</v>
      </c>
      <c r="B48" s="315" t="s">
        <v>139</v>
      </c>
      <c r="C48" s="46" t="s">
        <v>122</v>
      </c>
      <c r="D48" s="310">
        <v>2</v>
      </c>
      <c r="E48" s="139"/>
      <c r="F48" s="139"/>
      <c r="G48" s="139"/>
      <c r="H48" s="139"/>
      <c r="I48" s="139"/>
      <c r="J48" s="311"/>
    </row>
    <row r="49" spans="1:19" s="43" customFormat="1" ht="14.25" customHeight="1" outlineLevel="1">
      <c r="A49" s="308"/>
      <c r="B49" s="315"/>
      <c r="C49" s="46"/>
      <c r="D49" s="310"/>
      <c r="E49" s="139"/>
      <c r="F49" s="139"/>
      <c r="G49" s="139"/>
      <c r="H49" s="139"/>
      <c r="I49" s="139"/>
      <c r="J49" s="311"/>
    </row>
    <row r="50" spans="1:19" s="303" customFormat="1" ht="19.5" customHeight="1" outlineLevel="1">
      <c r="A50" s="303" t="s">
        <v>73</v>
      </c>
      <c r="B50" s="304" t="s">
        <v>140</v>
      </c>
      <c r="C50" s="305" t="s">
        <v>305</v>
      </c>
      <c r="D50" s="306">
        <v>7</v>
      </c>
      <c r="E50" s="139">
        <v>703792.14080000017</v>
      </c>
      <c r="F50" s="139">
        <v>376478.80726590467</v>
      </c>
      <c r="G50" s="139">
        <v>332140.39052486327</v>
      </c>
      <c r="H50" s="139">
        <v>163645.36747633899</v>
      </c>
      <c r="I50" s="139">
        <v>40632.249388579214</v>
      </c>
      <c r="J50" s="307">
        <v>6299.9999999999982</v>
      </c>
      <c r="K50" s="248"/>
      <c r="L50" s="11"/>
      <c r="M50" s="248"/>
      <c r="N50" s="11" t="s">
        <v>52</v>
      </c>
      <c r="O50" s="248"/>
      <c r="P50" s="11"/>
      <c r="Q50" s="248"/>
      <c r="R50" s="11"/>
      <c r="S50" s="248"/>
    </row>
    <row r="51" spans="1:19" s="43" customFormat="1" ht="14.25" customHeight="1" outlineLevel="1">
      <c r="B51" s="46"/>
      <c r="C51" s="46"/>
      <c r="E51" s="139"/>
      <c r="F51" s="139"/>
      <c r="G51" s="139"/>
      <c r="H51" s="139"/>
      <c r="I51" s="139"/>
      <c r="J51" s="208"/>
      <c r="K51" s="46"/>
      <c r="L51" s="46"/>
      <c r="M51" s="46"/>
      <c r="N51" s="46"/>
      <c r="O51" s="46"/>
      <c r="P51" s="46"/>
      <c r="Q51" s="46"/>
      <c r="R51" s="46"/>
      <c r="S51" s="46"/>
    </row>
    <row r="52" spans="1:19" s="308" customFormat="1" ht="19.5" customHeight="1" outlineLevel="1">
      <c r="A52" s="308" t="s">
        <v>73</v>
      </c>
      <c r="B52" s="304" t="s">
        <v>140</v>
      </c>
      <c r="C52" s="305" t="s">
        <v>306</v>
      </c>
      <c r="D52" s="306"/>
      <c r="E52" s="139">
        <v>814263.92304197536</v>
      </c>
      <c r="F52" s="139">
        <v>432956.7837304906</v>
      </c>
      <c r="G52" s="139">
        <v>412171.94302006857</v>
      </c>
      <c r="H52" s="139">
        <v>226057.3771938615</v>
      </c>
      <c r="I52" s="139">
        <v>58298.576583210866</v>
      </c>
      <c r="J52" s="307">
        <v>7151.9999999999991</v>
      </c>
      <c r="K52" s="248"/>
      <c r="L52" s="11"/>
      <c r="M52" s="248"/>
      <c r="N52" s="11" t="s">
        <v>52</v>
      </c>
      <c r="O52" s="248"/>
      <c r="P52" s="11"/>
      <c r="Q52" s="248"/>
      <c r="R52" s="11"/>
      <c r="S52" s="248"/>
    </row>
    <row r="53" spans="1:19" s="43" customFormat="1" ht="14.25" customHeight="1" outlineLevel="1">
      <c r="A53" s="308" t="s">
        <v>73</v>
      </c>
      <c r="B53" s="315" t="s">
        <v>140</v>
      </c>
      <c r="C53" s="46" t="s">
        <v>135</v>
      </c>
      <c r="D53" s="310">
        <v>2</v>
      </c>
      <c r="E53" s="139"/>
      <c r="F53" s="139"/>
      <c r="G53" s="139"/>
      <c r="H53" s="139"/>
      <c r="I53" s="139"/>
      <c r="J53" s="311"/>
    </row>
    <row r="54" spans="1:19" s="43" customFormat="1" ht="14.25" customHeight="1" outlineLevel="1">
      <c r="A54" s="308" t="s">
        <v>73</v>
      </c>
      <c r="B54" s="315" t="s">
        <v>140</v>
      </c>
      <c r="C54" s="46" t="s">
        <v>125</v>
      </c>
      <c r="D54" s="310">
        <v>2</v>
      </c>
      <c r="E54" s="139"/>
      <c r="F54" s="139"/>
      <c r="G54" s="139"/>
      <c r="H54" s="139"/>
      <c r="I54" s="139"/>
      <c r="J54" s="311"/>
    </row>
    <row r="55" spans="1:19" s="43" customFormat="1" ht="14.25" customHeight="1" outlineLevel="1">
      <c r="A55" s="308" t="s">
        <v>73</v>
      </c>
      <c r="B55" s="315" t="s">
        <v>140</v>
      </c>
      <c r="C55" s="46" t="s">
        <v>136</v>
      </c>
      <c r="D55" s="310">
        <v>4</v>
      </c>
      <c r="E55" s="139"/>
      <c r="F55" s="139"/>
      <c r="G55" s="139"/>
      <c r="H55" s="139"/>
      <c r="I55" s="139"/>
      <c r="J55" s="311"/>
    </row>
    <row r="56" spans="1:19" s="43" customFormat="1" ht="14.25" customHeight="1" outlineLevel="1">
      <c r="A56" s="308" t="s">
        <v>73</v>
      </c>
      <c r="B56" s="315" t="s">
        <v>140</v>
      </c>
      <c r="C56" s="46" t="s">
        <v>127</v>
      </c>
      <c r="D56" s="310">
        <v>2</v>
      </c>
      <c r="E56" s="139"/>
      <c r="F56" s="139"/>
      <c r="G56" s="139"/>
      <c r="H56" s="139"/>
      <c r="I56" s="139"/>
      <c r="J56" s="311"/>
    </row>
    <row r="57" spans="1:19" s="43" customFormat="1" ht="14.25" customHeight="1" outlineLevel="1">
      <c r="A57" s="308" t="s">
        <v>73</v>
      </c>
      <c r="B57" s="315" t="s">
        <v>140</v>
      </c>
      <c r="C57" s="46" t="s">
        <v>128</v>
      </c>
      <c r="D57" s="310">
        <v>2</v>
      </c>
      <c r="E57" s="139"/>
      <c r="F57" s="139"/>
      <c r="G57" s="139"/>
      <c r="H57" s="139"/>
      <c r="I57" s="139"/>
      <c r="J57" s="311"/>
    </row>
    <row r="58" spans="1:19" s="43" customFormat="1" ht="14.25" customHeight="1" outlineLevel="1">
      <c r="A58" s="308" t="s">
        <v>73</v>
      </c>
      <c r="B58" s="315" t="s">
        <v>140</v>
      </c>
      <c r="C58" s="46" t="s">
        <v>129</v>
      </c>
      <c r="D58" s="310">
        <v>3</v>
      </c>
      <c r="E58" s="139"/>
      <c r="F58" s="139"/>
      <c r="G58" s="139"/>
      <c r="H58" s="139"/>
      <c r="I58" s="139"/>
      <c r="J58" s="311"/>
    </row>
    <row r="59" spans="1:19" s="43" customFormat="1" ht="14.25" customHeight="1" outlineLevel="1">
      <c r="B59" s="46"/>
      <c r="C59" s="46"/>
      <c r="E59" s="139"/>
      <c r="F59" s="139"/>
      <c r="G59" s="139"/>
      <c r="H59" s="139"/>
      <c r="I59" s="139"/>
      <c r="J59" s="208"/>
      <c r="K59" s="46"/>
      <c r="L59" s="46"/>
      <c r="M59" s="46"/>
      <c r="N59" s="46"/>
      <c r="O59" s="46"/>
      <c r="P59" s="46"/>
      <c r="Q59" s="46"/>
      <c r="R59" s="46"/>
      <c r="S59" s="46"/>
    </row>
    <row r="60" spans="1:19" s="43" customFormat="1" ht="14.25" customHeight="1" outlineLevel="1">
      <c r="A60" s="308"/>
      <c r="B60" s="309"/>
      <c r="C60" s="46"/>
      <c r="D60" s="310"/>
      <c r="E60" s="139"/>
      <c r="F60" s="139"/>
      <c r="G60" s="139"/>
      <c r="H60" s="139"/>
      <c r="I60" s="139"/>
      <c r="J60" s="311"/>
    </row>
    <row r="61" spans="1:19" s="308" customFormat="1" ht="19.5" customHeight="1" outlineLevel="1">
      <c r="A61" s="308" t="s">
        <v>73</v>
      </c>
      <c r="B61" s="304" t="s">
        <v>140</v>
      </c>
      <c r="C61" s="305" t="s">
        <v>429</v>
      </c>
      <c r="D61" s="306"/>
      <c r="E61" s="139">
        <v>549876.39924938278</v>
      </c>
      <c r="F61" s="139">
        <v>293493.41186074947</v>
      </c>
      <c r="G61" s="139">
        <v>262194.14720669662</v>
      </c>
      <c r="H61" s="139">
        <v>133639.93673049545</v>
      </c>
      <c r="I61" s="139">
        <v>31482.473996356835</v>
      </c>
      <c r="J61" s="307">
        <v>4589.9999999999982</v>
      </c>
      <c r="K61" s="248"/>
      <c r="L61" s="11"/>
      <c r="M61" s="248"/>
      <c r="N61" s="11" t="s">
        <v>52</v>
      </c>
      <c r="O61" s="248"/>
      <c r="P61" s="11"/>
      <c r="Q61" s="248"/>
      <c r="R61" s="11"/>
      <c r="S61" s="248"/>
    </row>
    <row r="62" spans="1:19" s="308" customFormat="1" ht="19.5" customHeight="1" outlineLevel="1">
      <c r="A62" s="308" t="s">
        <v>73</v>
      </c>
      <c r="B62" s="315" t="s">
        <v>140</v>
      </c>
      <c r="C62" s="241" t="s">
        <v>380</v>
      </c>
      <c r="D62" s="316">
        <v>1</v>
      </c>
      <c r="E62" s="139"/>
      <c r="F62" s="139"/>
      <c r="G62" s="139"/>
      <c r="H62" s="139"/>
      <c r="I62" s="139"/>
      <c r="J62" s="253"/>
      <c r="K62" s="248"/>
      <c r="L62" s="11"/>
      <c r="M62" s="248"/>
      <c r="N62" s="11"/>
      <c r="O62" s="248"/>
      <c r="P62" s="11"/>
      <c r="Q62" s="248"/>
      <c r="R62" s="11"/>
      <c r="S62" s="248"/>
    </row>
    <row r="63" spans="1:19" s="43" customFormat="1" ht="14.25" customHeight="1" outlineLevel="1">
      <c r="A63" s="308" t="s">
        <v>73</v>
      </c>
      <c r="B63" s="315" t="s">
        <v>140</v>
      </c>
      <c r="C63" s="46" t="s">
        <v>135</v>
      </c>
      <c r="D63" s="310">
        <v>2</v>
      </c>
      <c r="E63" s="139"/>
      <c r="F63" s="139"/>
      <c r="G63" s="139"/>
      <c r="H63" s="139"/>
      <c r="I63" s="139"/>
      <c r="J63" s="311"/>
    </row>
    <row r="64" spans="1:19" s="43" customFormat="1" ht="14.25" customHeight="1" outlineLevel="1">
      <c r="A64" s="308" t="s">
        <v>73</v>
      </c>
      <c r="B64" s="315" t="s">
        <v>140</v>
      </c>
      <c r="C64" s="46" t="s">
        <v>125</v>
      </c>
      <c r="D64" s="310">
        <v>2</v>
      </c>
      <c r="E64" s="139"/>
      <c r="F64" s="139"/>
      <c r="G64" s="139"/>
      <c r="H64" s="139"/>
      <c r="I64" s="139"/>
      <c r="J64" s="311"/>
    </row>
    <row r="65" spans="1:19" s="43" customFormat="1" ht="14.25" customHeight="1" outlineLevel="1">
      <c r="A65" s="308" t="s">
        <v>73</v>
      </c>
      <c r="B65" s="315" t="s">
        <v>140</v>
      </c>
      <c r="C65" s="46" t="s">
        <v>136</v>
      </c>
      <c r="D65" s="310">
        <v>3</v>
      </c>
      <c r="E65" s="139"/>
      <c r="F65" s="139"/>
      <c r="G65" s="139"/>
      <c r="H65" s="139"/>
      <c r="I65" s="139"/>
      <c r="J65" s="311"/>
    </row>
    <row r="66" spans="1:19" s="43" customFormat="1" ht="14.25" customHeight="1" outlineLevel="1">
      <c r="A66" s="308"/>
      <c r="B66" s="309"/>
      <c r="C66" s="46"/>
      <c r="D66" s="310"/>
      <c r="E66" s="139"/>
      <c r="F66" s="139"/>
      <c r="G66" s="139"/>
      <c r="H66" s="139"/>
      <c r="I66" s="139"/>
      <c r="J66" s="311"/>
    </row>
    <row r="67" spans="1:19" s="308" customFormat="1" ht="19.5" customHeight="1" outlineLevel="1">
      <c r="A67" s="308" t="s">
        <v>73</v>
      </c>
      <c r="B67" s="304" t="s">
        <v>141</v>
      </c>
      <c r="C67" s="305" t="s">
        <v>315</v>
      </c>
      <c r="D67" s="306"/>
      <c r="E67" s="139">
        <v>989078.46822455968</v>
      </c>
      <c r="F67" s="139">
        <v>472984.08111996716</v>
      </c>
      <c r="G67" s="139">
        <v>526788.84865019529</v>
      </c>
      <c r="H67" s="139">
        <v>269930.13719028467</v>
      </c>
      <c r="I67" s="139">
        <v>85135.341145393773</v>
      </c>
      <c r="J67" s="307">
        <v>5936</v>
      </c>
      <c r="K67" s="248"/>
      <c r="L67" s="11"/>
      <c r="M67" s="248" t="s">
        <v>52</v>
      </c>
      <c r="N67" s="11"/>
      <c r="O67" s="248"/>
      <c r="P67" s="11"/>
      <c r="Q67" s="248"/>
      <c r="R67" s="11"/>
      <c r="S67" s="248"/>
    </row>
    <row r="68" spans="1:19" s="308" customFormat="1" ht="19.5" customHeight="1" outlineLevel="1">
      <c r="A68" s="308" t="s">
        <v>73</v>
      </c>
      <c r="B68" s="315" t="s">
        <v>141</v>
      </c>
      <c r="C68" s="241" t="s">
        <v>130</v>
      </c>
      <c r="D68" s="316">
        <v>7</v>
      </c>
      <c r="E68" s="139"/>
      <c r="F68" s="139"/>
      <c r="G68" s="139"/>
      <c r="H68" s="139"/>
      <c r="I68" s="139"/>
      <c r="J68" s="317"/>
      <c r="K68" s="253"/>
      <c r="L68" s="253"/>
      <c r="M68" s="253"/>
      <c r="N68" s="253"/>
      <c r="O68" s="253"/>
      <c r="P68" s="253"/>
      <c r="Q68" s="253"/>
      <c r="R68" s="253"/>
      <c r="S68" s="253"/>
    </row>
    <row r="69" spans="1:19" s="43" customFormat="1" ht="14.25" customHeight="1" outlineLevel="1">
      <c r="A69" s="308" t="s">
        <v>73</v>
      </c>
      <c r="B69" s="315" t="s">
        <v>141</v>
      </c>
      <c r="C69" s="56" t="s">
        <v>131</v>
      </c>
      <c r="D69" s="310">
        <v>7</v>
      </c>
      <c r="E69" s="139"/>
      <c r="F69" s="139"/>
      <c r="G69" s="139"/>
      <c r="H69" s="139"/>
      <c r="I69" s="139"/>
      <c r="J69" s="311"/>
    </row>
    <row r="70" spans="1:19" s="43" customFormat="1" ht="14.25" customHeight="1" outlineLevel="1">
      <c r="A70" s="308" t="s">
        <v>73</v>
      </c>
      <c r="B70" s="315" t="s">
        <v>141</v>
      </c>
      <c r="C70" s="56" t="s">
        <v>132</v>
      </c>
      <c r="D70" s="310">
        <v>7</v>
      </c>
      <c r="E70" s="139"/>
      <c r="F70" s="139"/>
      <c r="G70" s="139"/>
      <c r="H70" s="139"/>
      <c r="I70" s="139"/>
      <c r="J70" s="311"/>
    </row>
    <row r="71" spans="1:19" s="43" customFormat="1" ht="14.25" customHeight="1" outlineLevel="1">
      <c r="A71" s="308"/>
      <c r="B71" s="315"/>
      <c r="C71" s="319"/>
      <c r="D71" s="310"/>
      <c r="E71" s="99"/>
      <c r="F71" s="99"/>
      <c r="G71" s="99"/>
      <c r="H71" s="99"/>
      <c r="I71" s="99"/>
      <c r="J71" s="311"/>
    </row>
    <row r="72" spans="1:19" s="43" customFormat="1" ht="14.25" customHeight="1" outlineLevel="1">
      <c r="A72" s="308"/>
      <c r="B72" s="315"/>
      <c r="C72" s="46"/>
      <c r="D72" s="310"/>
      <c r="E72" s="99"/>
      <c r="F72" s="99"/>
      <c r="G72" s="99"/>
      <c r="H72" s="99"/>
      <c r="I72" s="99"/>
      <c r="J72" s="311"/>
    </row>
    <row r="73" spans="1:19" s="43" customFormat="1" ht="14.25" customHeight="1" outlineLevel="1">
      <c r="A73" s="308"/>
      <c r="B73" s="315"/>
      <c r="C73" s="46"/>
      <c r="D73" s="310"/>
      <c r="E73" s="99"/>
      <c r="F73" s="99"/>
      <c r="G73" s="99"/>
      <c r="H73" s="99"/>
      <c r="I73" s="99"/>
      <c r="J73" s="311"/>
    </row>
    <row r="74" spans="1:19" s="43" customFormat="1" ht="15.5">
      <c r="B74" s="46"/>
      <c r="C74" s="46"/>
      <c r="E74" s="99"/>
      <c r="F74" s="99"/>
      <c r="G74" s="99"/>
      <c r="H74" s="99"/>
      <c r="I74" s="99"/>
      <c r="J74" s="63"/>
      <c r="K74" s="46"/>
      <c r="L74" s="46"/>
      <c r="M74" s="46"/>
      <c r="N74" s="46"/>
      <c r="O74" s="46"/>
      <c r="P74" s="46"/>
      <c r="Q74" s="46"/>
      <c r="R74" s="46"/>
      <c r="S74" s="46"/>
    </row>
    <row r="75" spans="1:19" s="43" customFormat="1" ht="15.5">
      <c r="A75" s="250" t="s">
        <v>97</v>
      </c>
      <c r="C75" s="46"/>
      <c r="D75" s="310"/>
      <c r="E75" s="99"/>
      <c r="F75" s="99"/>
      <c r="G75" s="99"/>
      <c r="H75" s="99"/>
      <c r="I75" s="99"/>
      <c r="J75" s="311"/>
    </row>
    <row r="76" spans="1:19" s="46" customFormat="1" ht="15.5" outlineLevel="1">
      <c r="B76" s="320" t="s">
        <v>142</v>
      </c>
      <c r="E76" s="99"/>
      <c r="F76" s="99"/>
      <c r="G76" s="99"/>
      <c r="H76" s="99"/>
      <c r="I76" s="99"/>
    </row>
    <row r="77" spans="1:19" s="46" customFormat="1" ht="15.5">
      <c r="B77" s="46" t="s">
        <v>162</v>
      </c>
      <c r="E77" s="99"/>
      <c r="F77" s="99"/>
      <c r="G77" s="99"/>
      <c r="H77" s="99"/>
      <c r="I77" s="99"/>
    </row>
    <row r="78" spans="1:19" s="46" customFormat="1" ht="15.5">
      <c r="B78" s="46" t="s">
        <v>92</v>
      </c>
      <c r="E78" s="99"/>
      <c r="F78" s="99"/>
      <c r="G78" s="99"/>
      <c r="H78" s="99"/>
      <c r="I78" s="99"/>
    </row>
    <row r="79" spans="1:19" s="43" customFormat="1" ht="18">
      <c r="B79" s="321" t="s">
        <v>321</v>
      </c>
      <c r="E79" s="99"/>
      <c r="F79" s="99"/>
      <c r="G79" s="99"/>
      <c r="H79" s="99"/>
      <c r="I79" s="99"/>
    </row>
    <row r="80" spans="1:19" ht="15.5">
      <c r="E80" s="99"/>
      <c r="F80" s="99"/>
      <c r="G80" s="99"/>
      <c r="H80" s="99"/>
      <c r="I80" s="99"/>
    </row>
    <row r="81" spans="5:9" ht="15.5">
      <c r="E81" s="99"/>
      <c r="F81" s="99"/>
      <c r="G81" s="99"/>
      <c r="H81" s="99"/>
      <c r="I81" s="99"/>
    </row>
    <row r="82" spans="5:9" ht="15.5">
      <c r="E82" s="99"/>
      <c r="F82" s="99"/>
      <c r="G82" s="99"/>
      <c r="H82" s="99"/>
      <c r="I82" s="99"/>
    </row>
    <row r="83" spans="5:9" ht="15.5">
      <c r="E83" s="99"/>
      <c r="F83" s="99"/>
      <c r="G83" s="99"/>
      <c r="H83" s="99"/>
      <c r="I83" s="99"/>
    </row>
    <row r="84" spans="5:9" ht="15.5">
      <c r="E84" s="99"/>
      <c r="F84" s="99"/>
      <c r="G84" s="99"/>
      <c r="H84" s="99"/>
      <c r="I84" s="99"/>
    </row>
    <row r="85" spans="5:9" ht="15.5">
      <c r="E85" s="99"/>
      <c r="F85" s="99"/>
      <c r="G85" s="99"/>
      <c r="H85" s="99"/>
      <c r="I85" s="99"/>
    </row>
    <row r="86" spans="5:9" ht="15.5">
      <c r="E86" s="99"/>
      <c r="F86" s="99"/>
      <c r="G86" s="99"/>
      <c r="H86" s="99"/>
      <c r="I86" s="99"/>
    </row>
    <row r="87" spans="5:9" ht="15.5">
      <c r="E87" s="99"/>
      <c r="F87" s="99"/>
      <c r="G87" s="99"/>
      <c r="H87" s="99"/>
      <c r="I87" s="99"/>
    </row>
    <row r="88" spans="5:9" ht="15.5">
      <c r="E88" s="99"/>
      <c r="F88" s="99"/>
      <c r="G88" s="99"/>
      <c r="H88" s="99"/>
      <c r="I88" s="99"/>
    </row>
    <row r="89" spans="5:9" ht="15.5">
      <c r="E89" s="99"/>
      <c r="F89" s="99"/>
      <c r="G89" s="99"/>
      <c r="H89" s="99"/>
      <c r="I89" s="99"/>
    </row>
    <row r="90" spans="5:9" ht="15.5">
      <c r="E90" s="99"/>
      <c r="F90" s="99"/>
      <c r="G90" s="99"/>
      <c r="H90" s="99"/>
      <c r="I90" s="99"/>
    </row>
    <row r="91" spans="5:9" ht="15.5">
      <c r="E91" s="99"/>
      <c r="F91" s="99"/>
      <c r="G91" s="99"/>
      <c r="H91" s="99"/>
      <c r="I91" s="99"/>
    </row>
    <row r="92" spans="5:9" ht="15.5">
      <c r="E92" s="99"/>
      <c r="F92" s="99"/>
      <c r="G92" s="99"/>
      <c r="H92" s="99"/>
      <c r="I92" s="99"/>
    </row>
    <row r="93" spans="5:9" ht="15.5">
      <c r="E93" s="99"/>
      <c r="F93" s="99"/>
      <c r="G93" s="99"/>
      <c r="H93" s="99"/>
      <c r="I93" s="99"/>
    </row>
    <row r="94" spans="5:9" ht="15.5">
      <c r="E94" s="99"/>
      <c r="F94" s="99"/>
      <c r="G94" s="99"/>
      <c r="H94" s="99"/>
      <c r="I94" s="99"/>
    </row>
    <row r="95" spans="5:9" ht="15.5">
      <c r="E95" s="99"/>
      <c r="F95" s="99"/>
      <c r="G95" s="99"/>
      <c r="H95" s="99"/>
      <c r="I95" s="99"/>
    </row>
    <row r="96" spans="5:9" ht="15.5">
      <c r="E96" s="99"/>
      <c r="F96" s="99"/>
      <c r="G96" s="99"/>
      <c r="H96" s="99"/>
      <c r="I96" s="99"/>
    </row>
    <row r="97" spans="5:9" ht="15.5">
      <c r="E97" s="99"/>
      <c r="F97" s="99"/>
      <c r="G97" s="99"/>
      <c r="H97" s="99"/>
      <c r="I97" s="99"/>
    </row>
    <row r="98" spans="5:9" ht="15.5">
      <c r="E98" s="99"/>
      <c r="F98" s="99"/>
      <c r="G98" s="99"/>
      <c r="H98" s="99"/>
      <c r="I98" s="99"/>
    </row>
    <row r="99" spans="5:9" ht="15.5">
      <c r="E99" s="99"/>
      <c r="F99" s="99"/>
      <c r="G99" s="99"/>
      <c r="H99" s="99"/>
      <c r="I99" s="99"/>
    </row>
    <row r="100" spans="5:9" ht="15.5">
      <c r="E100" s="99"/>
      <c r="F100" s="99"/>
      <c r="G100" s="99"/>
      <c r="H100" s="99"/>
      <c r="I100" s="99"/>
    </row>
    <row r="101" spans="5:9" ht="15.5">
      <c r="E101" s="99"/>
      <c r="F101" s="99"/>
      <c r="G101" s="99"/>
      <c r="H101" s="99"/>
      <c r="I101" s="99"/>
    </row>
    <row r="102" spans="5:9" ht="15.5">
      <c r="E102" s="99"/>
      <c r="F102" s="99"/>
      <c r="G102" s="99"/>
      <c r="H102" s="99"/>
      <c r="I102" s="99"/>
    </row>
    <row r="103" spans="5:9" ht="15.5">
      <c r="E103" s="99"/>
      <c r="F103" s="99"/>
      <c r="G103" s="99"/>
      <c r="H103" s="99"/>
      <c r="I103" s="99"/>
    </row>
    <row r="104" spans="5:9" ht="15.5">
      <c r="E104" s="99"/>
      <c r="F104" s="99"/>
      <c r="G104" s="99"/>
      <c r="H104" s="99"/>
      <c r="I104" s="99"/>
    </row>
    <row r="105" spans="5:9" ht="15.5">
      <c r="E105" s="99"/>
      <c r="F105" s="99"/>
      <c r="G105" s="99"/>
      <c r="H105" s="99"/>
      <c r="I105" s="99"/>
    </row>
    <row r="106" spans="5:9" ht="15.5">
      <c r="E106" s="99"/>
      <c r="F106" s="99"/>
      <c r="G106" s="99"/>
      <c r="H106" s="99"/>
      <c r="I106" s="99"/>
    </row>
    <row r="107" spans="5:9" ht="15.5">
      <c r="E107" s="99"/>
      <c r="F107" s="99"/>
      <c r="G107" s="99"/>
      <c r="H107" s="99"/>
      <c r="I107" s="99"/>
    </row>
    <row r="108" spans="5:9" ht="15.5">
      <c r="E108" s="99"/>
      <c r="F108" s="99"/>
      <c r="G108" s="99"/>
      <c r="H108" s="99"/>
      <c r="I108" s="99"/>
    </row>
    <row r="109" spans="5:9" ht="15.5">
      <c r="E109" s="99"/>
      <c r="F109" s="99"/>
      <c r="G109" s="99"/>
      <c r="H109" s="99"/>
      <c r="I109" s="99"/>
    </row>
    <row r="110" spans="5:9" ht="15.5">
      <c r="E110" s="99"/>
      <c r="F110" s="99"/>
      <c r="G110" s="99"/>
      <c r="H110" s="99"/>
      <c r="I110" s="99"/>
    </row>
    <row r="111" spans="5:9" ht="15.5">
      <c r="E111" s="99"/>
      <c r="F111" s="99"/>
      <c r="G111" s="99"/>
      <c r="H111" s="99"/>
      <c r="I111" s="99"/>
    </row>
    <row r="112" spans="5:9" ht="15.5">
      <c r="E112" s="99"/>
      <c r="F112" s="99"/>
      <c r="G112" s="99"/>
      <c r="H112" s="99"/>
      <c r="I112" s="99"/>
    </row>
    <row r="113" spans="5:9" ht="15.5">
      <c r="E113" s="99"/>
      <c r="F113" s="99"/>
      <c r="G113" s="99"/>
      <c r="H113" s="99"/>
      <c r="I113" s="99"/>
    </row>
    <row r="114" spans="5:9" ht="15.5">
      <c r="E114" s="99"/>
      <c r="F114" s="99"/>
      <c r="G114" s="99"/>
      <c r="H114" s="99"/>
      <c r="I114" s="99"/>
    </row>
    <row r="115" spans="5:9" ht="15.5">
      <c r="E115" s="99"/>
      <c r="F115" s="99"/>
      <c r="G115" s="99"/>
      <c r="H115" s="99"/>
      <c r="I115" s="99"/>
    </row>
    <row r="116" spans="5:9" ht="15.5">
      <c r="E116" s="99"/>
      <c r="F116" s="99"/>
      <c r="G116" s="99"/>
      <c r="H116" s="99"/>
      <c r="I116" s="99"/>
    </row>
    <row r="117" spans="5:9" ht="15.5">
      <c r="E117" s="99"/>
      <c r="F117" s="99"/>
      <c r="G117" s="99"/>
      <c r="H117" s="99"/>
      <c r="I117" s="99"/>
    </row>
    <row r="118" spans="5:9" ht="15.5">
      <c r="E118" s="99"/>
      <c r="F118" s="99"/>
      <c r="G118" s="99"/>
      <c r="H118" s="99"/>
      <c r="I118" s="99"/>
    </row>
    <row r="119" spans="5:9" ht="15.5">
      <c r="E119" s="99"/>
      <c r="F119" s="99"/>
      <c r="G119" s="99"/>
      <c r="H119" s="99"/>
      <c r="I119" s="99"/>
    </row>
    <row r="120" spans="5:9" ht="15.5">
      <c r="E120" s="99"/>
      <c r="F120" s="99"/>
      <c r="G120" s="99"/>
      <c r="H120" s="99"/>
      <c r="I120" s="99"/>
    </row>
    <row r="121" spans="5:9" ht="15.5">
      <c r="E121" s="99"/>
      <c r="F121" s="99"/>
      <c r="G121" s="99"/>
      <c r="H121" s="99"/>
      <c r="I121" s="99"/>
    </row>
    <row r="122" spans="5:9" ht="15.5">
      <c r="E122" s="99"/>
      <c r="F122" s="99"/>
      <c r="G122" s="99"/>
      <c r="H122" s="99"/>
      <c r="I122" s="99"/>
    </row>
    <row r="123" spans="5:9" ht="15.5">
      <c r="E123" s="99"/>
      <c r="F123" s="99"/>
      <c r="G123" s="99"/>
      <c r="H123" s="99"/>
      <c r="I123" s="99"/>
    </row>
    <row r="124" spans="5:9" ht="15.5">
      <c r="E124" s="99"/>
      <c r="F124" s="99"/>
      <c r="G124" s="99"/>
      <c r="H124" s="99"/>
      <c r="I124" s="99"/>
    </row>
    <row r="125" spans="5:9" ht="15.5">
      <c r="E125" s="99"/>
      <c r="F125" s="99"/>
      <c r="G125" s="99"/>
      <c r="H125" s="99"/>
      <c r="I125" s="99"/>
    </row>
    <row r="126" spans="5:9" ht="15.5">
      <c r="E126" s="99"/>
      <c r="F126" s="99"/>
      <c r="G126" s="99"/>
      <c r="H126" s="99"/>
      <c r="I126" s="99"/>
    </row>
    <row r="127" spans="5:9" ht="15.5">
      <c r="E127" s="99"/>
      <c r="F127" s="99"/>
      <c r="G127" s="99"/>
      <c r="H127" s="99"/>
      <c r="I127" s="99"/>
    </row>
    <row r="128" spans="5:9" ht="15.5">
      <c r="E128" s="99"/>
      <c r="F128" s="99"/>
      <c r="G128" s="99"/>
      <c r="H128" s="99"/>
      <c r="I128" s="99"/>
    </row>
    <row r="129" spans="5:9" ht="15.5">
      <c r="E129" s="99"/>
      <c r="F129" s="99"/>
      <c r="G129" s="99"/>
      <c r="H129" s="99"/>
      <c r="I129" s="99"/>
    </row>
    <row r="130" spans="5:9" ht="15.5">
      <c r="E130" s="99"/>
      <c r="F130" s="99"/>
      <c r="G130" s="99"/>
      <c r="H130" s="99"/>
      <c r="I130" s="99"/>
    </row>
    <row r="131" spans="5:9" ht="15.5">
      <c r="E131" s="99"/>
      <c r="F131" s="99"/>
      <c r="G131" s="99"/>
      <c r="H131" s="99"/>
      <c r="I131" s="99"/>
    </row>
    <row r="132" spans="5:9" ht="15.5">
      <c r="E132" s="99"/>
      <c r="F132" s="99"/>
      <c r="G132" s="99"/>
      <c r="H132" s="99"/>
      <c r="I132" s="99"/>
    </row>
    <row r="133" spans="5:9" ht="15.5">
      <c r="E133" s="99"/>
      <c r="F133" s="99"/>
      <c r="G133" s="99"/>
      <c r="H133" s="99"/>
      <c r="I133" s="99"/>
    </row>
    <row r="134" spans="5:9" ht="15.5">
      <c r="E134" s="99"/>
      <c r="F134" s="99"/>
      <c r="G134" s="99"/>
      <c r="H134" s="99"/>
      <c r="I134" s="99"/>
    </row>
    <row r="135" spans="5:9" ht="15.5">
      <c r="E135" s="99"/>
      <c r="F135" s="99"/>
      <c r="G135" s="99"/>
      <c r="H135" s="99"/>
      <c r="I135" s="99"/>
    </row>
    <row r="136" spans="5:9" ht="15.5">
      <c r="E136" s="99"/>
      <c r="F136" s="99"/>
      <c r="G136" s="99"/>
      <c r="H136" s="99"/>
      <c r="I136" s="99"/>
    </row>
    <row r="137" spans="5:9" ht="15.5">
      <c r="E137" s="99"/>
      <c r="F137" s="99"/>
      <c r="G137" s="99"/>
      <c r="H137" s="99"/>
      <c r="I137" s="99"/>
    </row>
    <row r="138" spans="5:9" ht="15.5">
      <c r="E138" s="99"/>
      <c r="F138" s="99"/>
      <c r="G138" s="99"/>
      <c r="H138" s="99"/>
      <c r="I138" s="99"/>
    </row>
    <row r="139" spans="5:9" ht="15.5">
      <c r="E139" s="99"/>
      <c r="F139" s="99"/>
      <c r="G139" s="99"/>
      <c r="H139" s="99"/>
      <c r="I139" s="99"/>
    </row>
    <row r="140" spans="5:9" ht="15.5">
      <c r="E140" s="99"/>
      <c r="F140" s="99"/>
      <c r="G140" s="99"/>
      <c r="H140" s="99"/>
      <c r="I140" s="99"/>
    </row>
    <row r="141" spans="5:9" ht="15.5">
      <c r="E141" s="99"/>
      <c r="F141" s="99"/>
      <c r="G141" s="99"/>
      <c r="H141" s="99"/>
      <c r="I141" s="99"/>
    </row>
    <row r="142" spans="5:9" ht="15.5">
      <c r="E142" s="99"/>
      <c r="F142" s="99"/>
      <c r="G142" s="99"/>
      <c r="H142" s="99"/>
      <c r="I142" s="99"/>
    </row>
    <row r="143" spans="5:9" ht="15.5">
      <c r="E143" s="99"/>
      <c r="F143" s="99"/>
      <c r="G143" s="99"/>
      <c r="H143" s="99"/>
      <c r="I143" s="99"/>
    </row>
    <row r="144" spans="5:9" ht="15.5">
      <c r="E144" s="99"/>
      <c r="F144" s="99"/>
      <c r="G144" s="99"/>
      <c r="H144" s="99"/>
      <c r="I144" s="99"/>
    </row>
    <row r="145" spans="5:9" ht="15.5">
      <c r="E145" s="99"/>
      <c r="F145" s="99"/>
      <c r="G145" s="99"/>
      <c r="H145" s="99"/>
      <c r="I145" s="99"/>
    </row>
    <row r="146" spans="5:9" ht="15.5">
      <c r="E146" s="99"/>
      <c r="F146" s="99"/>
      <c r="G146" s="99"/>
      <c r="H146" s="99"/>
      <c r="I146" s="99"/>
    </row>
    <row r="147" spans="5:9" ht="15.5">
      <c r="E147" s="99"/>
      <c r="F147" s="99"/>
      <c r="G147" s="99"/>
      <c r="H147" s="99"/>
      <c r="I147" s="99"/>
    </row>
    <row r="148" spans="5:9" ht="15.5">
      <c r="E148" s="99"/>
      <c r="F148" s="99"/>
      <c r="G148" s="99"/>
      <c r="H148" s="99"/>
      <c r="I148" s="99"/>
    </row>
    <row r="149" spans="5:9" ht="15.5">
      <c r="E149" s="99"/>
      <c r="F149" s="99"/>
      <c r="G149" s="99"/>
      <c r="H149" s="99"/>
      <c r="I149" s="99"/>
    </row>
    <row r="150" spans="5:9" ht="15.5">
      <c r="E150" s="99"/>
      <c r="F150" s="99"/>
      <c r="G150" s="99"/>
      <c r="H150" s="99"/>
      <c r="I150" s="99"/>
    </row>
    <row r="151" spans="5:9" ht="15.5">
      <c r="E151" s="99"/>
      <c r="F151" s="99"/>
      <c r="G151" s="99"/>
      <c r="H151" s="99"/>
      <c r="I151" s="99"/>
    </row>
    <row r="152" spans="5:9" ht="15.5">
      <c r="E152" s="99"/>
      <c r="F152" s="99"/>
      <c r="G152" s="99"/>
      <c r="H152" s="99"/>
      <c r="I152" s="99"/>
    </row>
    <row r="153" spans="5:9" ht="15.5">
      <c r="E153" s="99"/>
      <c r="F153" s="99"/>
      <c r="G153" s="99"/>
      <c r="H153" s="99"/>
      <c r="I153" s="99"/>
    </row>
    <row r="154" spans="5:9" ht="15.5">
      <c r="E154" s="99"/>
      <c r="F154" s="99"/>
      <c r="G154" s="99"/>
      <c r="H154" s="99"/>
      <c r="I154" s="99"/>
    </row>
    <row r="155" spans="5:9" ht="15.5">
      <c r="E155" s="99"/>
      <c r="F155" s="99"/>
      <c r="G155" s="99"/>
      <c r="H155" s="99"/>
      <c r="I155" s="99"/>
    </row>
    <row r="156" spans="5:9" ht="15.5">
      <c r="E156" s="99"/>
      <c r="F156" s="99"/>
      <c r="G156" s="99"/>
      <c r="H156" s="99"/>
      <c r="I156" s="99"/>
    </row>
    <row r="157" spans="5:9" ht="15.5">
      <c r="E157" s="99"/>
      <c r="F157" s="99"/>
      <c r="G157" s="99"/>
      <c r="H157" s="99"/>
      <c r="I157" s="99"/>
    </row>
    <row r="158" spans="5:9" ht="15.5">
      <c r="E158" s="99"/>
      <c r="F158" s="99"/>
      <c r="G158" s="99"/>
      <c r="H158" s="99"/>
      <c r="I158" s="99"/>
    </row>
    <row r="159" spans="5:9" ht="15.5">
      <c r="E159" s="99"/>
      <c r="F159" s="99"/>
      <c r="G159" s="99"/>
      <c r="H159" s="99"/>
      <c r="I159" s="99"/>
    </row>
    <row r="160" spans="5:9" ht="15.5">
      <c r="E160" s="99"/>
      <c r="F160" s="99"/>
      <c r="G160" s="99"/>
      <c r="H160" s="99"/>
      <c r="I160" s="99"/>
    </row>
    <row r="161" spans="5:9" ht="15.5">
      <c r="E161" s="99"/>
      <c r="F161" s="99"/>
      <c r="G161" s="99"/>
      <c r="H161" s="99"/>
      <c r="I161" s="99"/>
    </row>
    <row r="162" spans="5:9" ht="15.5">
      <c r="E162" s="99"/>
      <c r="F162" s="99"/>
      <c r="G162" s="99"/>
      <c r="H162" s="99"/>
      <c r="I162" s="99"/>
    </row>
    <row r="163" spans="5:9" ht="15.5">
      <c r="E163" s="99"/>
      <c r="F163" s="99"/>
      <c r="G163" s="99"/>
      <c r="H163" s="99"/>
      <c r="I163" s="99"/>
    </row>
    <row r="164" spans="5:9" ht="15.5">
      <c r="E164" s="99"/>
      <c r="F164" s="99"/>
      <c r="G164" s="99"/>
      <c r="H164" s="99"/>
      <c r="I164" s="99"/>
    </row>
    <row r="165" spans="5:9" ht="15.5">
      <c r="E165" s="99"/>
      <c r="F165" s="99"/>
      <c r="G165" s="99"/>
      <c r="H165" s="99"/>
      <c r="I165" s="99"/>
    </row>
    <row r="166" spans="5:9" ht="15.5">
      <c r="E166" s="99"/>
      <c r="F166" s="99"/>
      <c r="G166" s="99"/>
      <c r="H166" s="99"/>
      <c r="I166" s="99"/>
    </row>
    <row r="167" spans="5:9" ht="15.5">
      <c r="E167" s="99"/>
      <c r="F167" s="99"/>
      <c r="G167" s="99"/>
      <c r="H167" s="99"/>
      <c r="I167" s="99"/>
    </row>
    <row r="168" spans="5:9" ht="15.5">
      <c r="E168" s="99"/>
      <c r="F168" s="99"/>
      <c r="G168" s="99"/>
      <c r="H168" s="99"/>
      <c r="I168" s="99"/>
    </row>
    <row r="169" spans="5:9" ht="15.5">
      <c r="E169" s="99"/>
      <c r="F169" s="99"/>
      <c r="G169" s="99"/>
      <c r="H169" s="99"/>
      <c r="I169" s="99"/>
    </row>
    <row r="170" spans="5:9" ht="15.5">
      <c r="E170" s="99"/>
      <c r="F170" s="99"/>
      <c r="G170" s="99"/>
      <c r="H170" s="99"/>
      <c r="I170" s="99"/>
    </row>
    <row r="171" spans="5:9" ht="15.5">
      <c r="E171" s="99"/>
      <c r="F171" s="99"/>
      <c r="G171" s="99"/>
      <c r="H171" s="99"/>
      <c r="I171" s="99"/>
    </row>
    <row r="172" spans="5:9" ht="15.5">
      <c r="E172" s="99"/>
      <c r="F172" s="99"/>
      <c r="G172" s="99"/>
      <c r="H172" s="99"/>
      <c r="I172" s="99"/>
    </row>
    <row r="173" spans="5:9" ht="15.5">
      <c r="E173" s="99"/>
      <c r="F173" s="99"/>
      <c r="G173" s="99"/>
      <c r="H173" s="99"/>
      <c r="I173" s="99"/>
    </row>
    <row r="174" spans="5:9" ht="15.5">
      <c r="E174" s="99"/>
      <c r="F174" s="99"/>
      <c r="G174" s="99"/>
      <c r="H174" s="99"/>
      <c r="I174" s="99"/>
    </row>
    <row r="175" spans="5:9" ht="15.5">
      <c r="E175" s="99"/>
      <c r="F175" s="99"/>
      <c r="G175" s="99"/>
      <c r="H175" s="99"/>
      <c r="I175" s="99"/>
    </row>
    <row r="176" spans="5:9" ht="15.5">
      <c r="E176" s="99"/>
      <c r="F176" s="99"/>
      <c r="G176" s="99"/>
      <c r="H176" s="99"/>
      <c r="I176" s="99"/>
    </row>
    <row r="177" spans="5:9" ht="15.5">
      <c r="E177" s="99"/>
      <c r="F177" s="99"/>
      <c r="G177" s="99"/>
      <c r="H177" s="99"/>
      <c r="I177" s="99"/>
    </row>
    <row r="178" spans="5:9" ht="15.5">
      <c r="E178" s="99"/>
      <c r="F178" s="99"/>
      <c r="G178" s="99"/>
      <c r="H178" s="99"/>
      <c r="I178" s="99"/>
    </row>
    <row r="179" spans="5:9" ht="15.5">
      <c r="E179" s="99"/>
      <c r="F179" s="99"/>
      <c r="G179" s="99"/>
      <c r="H179" s="99"/>
      <c r="I179" s="99"/>
    </row>
    <row r="180" spans="5:9" ht="15.5">
      <c r="E180" s="99"/>
      <c r="F180" s="99"/>
      <c r="G180" s="99"/>
      <c r="H180" s="99"/>
      <c r="I180" s="99"/>
    </row>
    <row r="181" spans="5:9" ht="15.5">
      <c r="E181" s="99"/>
      <c r="F181" s="99"/>
      <c r="G181" s="99"/>
      <c r="H181" s="99"/>
      <c r="I181" s="99"/>
    </row>
    <row r="182" spans="5:9" ht="15.5">
      <c r="E182" s="99"/>
      <c r="F182" s="99"/>
      <c r="G182" s="99"/>
      <c r="H182" s="99"/>
      <c r="I182" s="99"/>
    </row>
    <row r="183" spans="5:9" ht="15.5">
      <c r="E183" s="99"/>
      <c r="F183" s="99"/>
      <c r="G183" s="99"/>
      <c r="H183" s="99"/>
      <c r="I183" s="99"/>
    </row>
    <row r="184" spans="5:9" ht="15.5">
      <c r="E184" s="99"/>
      <c r="F184" s="99"/>
      <c r="G184" s="99"/>
      <c r="H184" s="99"/>
      <c r="I184" s="99"/>
    </row>
    <row r="185" spans="5:9" ht="15.5">
      <c r="E185" s="99"/>
      <c r="F185" s="99"/>
      <c r="G185" s="99"/>
      <c r="H185" s="99"/>
      <c r="I185" s="99"/>
    </row>
    <row r="186" spans="5:9" ht="15.5">
      <c r="E186" s="99"/>
      <c r="F186" s="99"/>
      <c r="G186" s="99"/>
      <c r="H186" s="99"/>
      <c r="I186" s="99"/>
    </row>
    <row r="187" spans="5:9" ht="15.5">
      <c r="E187" s="99"/>
      <c r="F187" s="99"/>
      <c r="G187" s="99"/>
      <c r="H187" s="99"/>
      <c r="I187" s="99"/>
    </row>
    <row r="188" spans="5:9" ht="15.5">
      <c r="E188" s="99"/>
      <c r="F188" s="99"/>
      <c r="G188" s="99"/>
      <c r="H188" s="99"/>
      <c r="I188" s="99"/>
    </row>
    <row r="189" spans="5:9" ht="15.5">
      <c r="E189" s="99"/>
      <c r="F189" s="99"/>
      <c r="G189" s="99"/>
      <c r="H189" s="99"/>
      <c r="I189" s="99"/>
    </row>
    <row r="190" spans="5:9" ht="15.5">
      <c r="E190" s="99"/>
      <c r="F190" s="99"/>
      <c r="G190" s="99"/>
      <c r="H190" s="99"/>
      <c r="I190" s="99"/>
    </row>
    <row r="191" spans="5:9" ht="15.5">
      <c r="E191" s="99"/>
      <c r="F191" s="99"/>
      <c r="G191" s="99"/>
      <c r="H191" s="99"/>
      <c r="I191" s="99"/>
    </row>
    <row r="192" spans="5:9" ht="15.5">
      <c r="E192" s="99"/>
      <c r="F192" s="99"/>
      <c r="G192" s="99"/>
      <c r="H192" s="99"/>
      <c r="I192" s="99"/>
    </row>
    <row r="193" spans="5:9" ht="15.5">
      <c r="E193" s="99"/>
      <c r="F193" s="99"/>
      <c r="G193" s="99"/>
      <c r="H193" s="99"/>
      <c r="I193" s="99"/>
    </row>
    <row r="194" spans="5:9" ht="15.5">
      <c r="E194" s="99"/>
      <c r="F194" s="99"/>
      <c r="G194" s="99"/>
      <c r="H194" s="99"/>
      <c r="I194" s="99"/>
    </row>
    <row r="195" spans="5:9" ht="15.5">
      <c r="E195" s="99"/>
      <c r="F195" s="99"/>
      <c r="G195" s="99"/>
      <c r="H195" s="99"/>
      <c r="I195" s="99"/>
    </row>
    <row r="196" spans="5:9" ht="15.5">
      <c r="E196" s="99"/>
      <c r="F196" s="99"/>
      <c r="G196" s="99"/>
      <c r="H196" s="99"/>
      <c r="I196" s="99"/>
    </row>
    <row r="197" spans="5:9" ht="15.5">
      <c r="E197" s="99"/>
      <c r="F197" s="99"/>
      <c r="G197" s="99"/>
      <c r="H197" s="99"/>
      <c r="I197" s="99"/>
    </row>
    <row r="198" spans="5:9">
      <c r="E198" s="82"/>
      <c r="F198" s="82"/>
      <c r="G198" s="82"/>
      <c r="H198" s="82"/>
      <c r="I198" s="82"/>
    </row>
    <row r="199" spans="5:9">
      <c r="E199" s="82"/>
      <c r="F199" s="82"/>
      <c r="G199" s="82"/>
      <c r="H199" s="82"/>
      <c r="I199" s="82"/>
    </row>
    <row r="200" spans="5:9">
      <c r="E200" s="85"/>
      <c r="F200" s="85"/>
      <c r="G200" s="85"/>
      <c r="H200" s="85"/>
      <c r="I200" s="85"/>
    </row>
    <row r="201" spans="5:9">
      <c r="E201" s="85"/>
      <c r="F201" s="85"/>
      <c r="G201" s="85"/>
      <c r="H201" s="85"/>
      <c r="I201" s="85"/>
    </row>
    <row r="202" spans="5:9">
      <c r="E202" s="85"/>
      <c r="F202" s="85"/>
      <c r="G202" s="85"/>
      <c r="H202" s="85"/>
      <c r="I202" s="85"/>
    </row>
    <row r="203" spans="5:9">
      <c r="E203" s="85"/>
      <c r="F203" s="85"/>
      <c r="G203" s="85"/>
      <c r="H203" s="85"/>
      <c r="I203" s="85"/>
    </row>
    <row r="204" spans="5:9">
      <c r="E204" s="85"/>
      <c r="F204" s="85"/>
      <c r="G204" s="85"/>
      <c r="H204" s="85"/>
      <c r="I204" s="85"/>
    </row>
    <row r="205" spans="5:9">
      <c r="E205" s="85"/>
      <c r="F205" s="85"/>
      <c r="G205" s="85"/>
      <c r="H205" s="85"/>
      <c r="I205" s="85"/>
    </row>
    <row r="206" spans="5:9">
      <c r="E206" s="85"/>
      <c r="F206" s="85"/>
      <c r="G206" s="85"/>
      <c r="H206" s="85"/>
      <c r="I206" s="85"/>
    </row>
    <row r="207" spans="5:9">
      <c r="E207" s="85"/>
      <c r="F207" s="85"/>
      <c r="G207" s="85"/>
      <c r="H207" s="85"/>
      <c r="I207" s="85"/>
    </row>
    <row r="208" spans="5:9">
      <c r="E208" s="85"/>
      <c r="F208" s="85"/>
      <c r="G208" s="85"/>
      <c r="H208" s="85"/>
      <c r="I208" s="85"/>
    </row>
    <row r="209" spans="5:9">
      <c r="E209" s="85"/>
      <c r="F209" s="85"/>
      <c r="G209" s="85"/>
      <c r="H209" s="85"/>
      <c r="I209" s="85"/>
    </row>
    <row r="210" spans="5:9">
      <c r="E210" s="85"/>
      <c r="F210" s="85"/>
      <c r="G210" s="85"/>
      <c r="H210" s="85"/>
      <c r="I210" s="85"/>
    </row>
    <row r="211" spans="5:9">
      <c r="E211" s="85"/>
      <c r="F211" s="85"/>
      <c r="G211" s="85"/>
      <c r="H211" s="85"/>
      <c r="I211" s="85"/>
    </row>
    <row r="212" spans="5:9">
      <c r="E212" s="85"/>
      <c r="F212" s="85"/>
      <c r="G212" s="85"/>
      <c r="H212" s="85"/>
      <c r="I212" s="85"/>
    </row>
    <row r="213" spans="5:9">
      <c r="E213" s="82"/>
      <c r="F213" s="82"/>
      <c r="G213" s="82"/>
      <c r="H213" s="82"/>
      <c r="I213" s="82"/>
    </row>
    <row r="214" spans="5:9">
      <c r="E214" s="82"/>
      <c r="F214" s="82"/>
      <c r="G214" s="82"/>
      <c r="H214" s="82"/>
      <c r="I214" s="82"/>
    </row>
    <row r="215" spans="5:9" ht="15.5">
      <c r="E215" s="56"/>
      <c r="F215" s="56"/>
      <c r="G215" s="56"/>
      <c r="H215" s="56"/>
      <c r="I215" s="56"/>
    </row>
    <row r="216" spans="5:9" ht="15.5">
      <c r="E216" s="56"/>
      <c r="F216" s="56"/>
      <c r="G216" s="56"/>
      <c r="H216" s="56"/>
      <c r="I216" s="56"/>
    </row>
    <row r="217" spans="5:9" ht="15.5">
      <c r="E217" s="81"/>
      <c r="F217" s="81"/>
      <c r="G217" s="81"/>
      <c r="H217" s="81"/>
      <c r="I217" s="81"/>
    </row>
    <row r="218" spans="5:9" ht="15.5">
      <c r="E218" s="81"/>
      <c r="F218" s="81"/>
      <c r="G218" s="81"/>
      <c r="H218" s="81"/>
      <c r="I218" s="81"/>
    </row>
    <row r="219" spans="5:9" ht="15.5">
      <c r="E219" s="81"/>
      <c r="F219" s="81"/>
      <c r="G219" s="81"/>
      <c r="H219" s="81"/>
      <c r="I219" s="81"/>
    </row>
    <row r="220" spans="5:9">
      <c r="E220" s="82"/>
      <c r="F220" s="82"/>
      <c r="G220" s="82"/>
      <c r="H220" s="82"/>
      <c r="I220" s="82"/>
    </row>
    <row r="221" spans="5:9">
      <c r="E221" s="77"/>
      <c r="F221" s="77"/>
      <c r="G221" s="77"/>
      <c r="H221" s="77"/>
      <c r="I221" s="77"/>
    </row>
    <row r="222" spans="5:9">
      <c r="E222" s="80"/>
      <c r="F222" s="80"/>
      <c r="G222" s="80"/>
      <c r="H222" s="80"/>
      <c r="I222" s="80"/>
    </row>
    <row r="223" spans="5:9">
      <c r="E223" s="80"/>
      <c r="F223" s="80"/>
      <c r="G223" s="80"/>
      <c r="H223" s="80"/>
      <c r="I223" s="80"/>
    </row>
    <row r="224" spans="5:9">
      <c r="E224" s="80"/>
      <c r="F224" s="80"/>
      <c r="G224" s="80"/>
      <c r="H224" s="80"/>
      <c r="I224" s="80"/>
    </row>
    <row r="225" spans="5:9">
      <c r="E225" s="85"/>
      <c r="F225" s="85"/>
      <c r="G225" s="85"/>
      <c r="H225" s="85"/>
      <c r="I225" s="85"/>
    </row>
    <row r="226" spans="5:9">
      <c r="E226" s="85"/>
      <c r="F226" s="85"/>
      <c r="G226" s="85"/>
      <c r="H226" s="85"/>
      <c r="I226" s="85"/>
    </row>
    <row r="227" spans="5:9">
      <c r="E227" s="85"/>
      <c r="F227" s="85"/>
      <c r="G227" s="85"/>
      <c r="H227" s="85"/>
      <c r="I227" s="85"/>
    </row>
    <row r="228" spans="5:9">
      <c r="E228" s="85"/>
      <c r="F228" s="85"/>
      <c r="G228" s="85"/>
      <c r="H228" s="85"/>
      <c r="I228" s="85"/>
    </row>
    <row r="229" spans="5:9">
      <c r="E229" s="85"/>
      <c r="F229" s="85"/>
      <c r="G229" s="85"/>
      <c r="H229" s="85"/>
      <c r="I229" s="85"/>
    </row>
    <row r="230" spans="5:9">
      <c r="E230" s="85"/>
      <c r="F230" s="85"/>
      <c r="G230" s="85"/>
      <c r="H230" s="85"/>
      <c r="I230" s="85"/>
    </row>
    <row r="231" spans="5:9">
      <c r="E231" s="85"/>
      <c r="F231" s="85"/>
      <c r="G231" s="85"/>
      <c r="H231" s="85"/>
      <c r="I231" s="85"/>
    </row>
    <row r="232" spans="5:9">
      <c r="E232" s="85"/>
      <c r="F232" s="85"/>
      <c r="G232" s="85"/>
      <c r="H232" s="85"/>
      <c r="I232" s="85"/>
    </row>
    <row r="233" spans="5:9">
      <c r="E233" s="85"/>
      <c r="F233" s="85"/>
      <c r="G233" s="85"/>
      <c r="H233" s="85"/>
      <c r="I233" s="85"/>
    </row>
    <row r="234" spans="5:9">
      <c r="E234" s="85"/>
      <c r="F234" s="85"/>
      <c r="G234" s="85"/>
      <c r="H234" s="85"/>
      <c r="I234" s="85"/>
    </row>
    <row r="235" spans="5:9">
      <c r="E235" s="85"/>
      <c r="F235" s="85"/>
      <c r="G235" s="85"/>
      <c r="H235" s="85"/>
      <c r="I235" s="85"/>
    </row>
    <row r="236" spans="5:9">
      <c r="E236" s="85"/>
      <c r="F236" s="85"/>
      <c r="G236" s="85"/>
      <c r="H236" s="85"/>
      <c r="I236" s="85"/>
    </row>
    <row r="237" spans="5:9">
      <c r="E237" s="85"/>
      <c r="F237" s="85"/>
      <c r="G237" s="85"/>
      <c r="H237" s="85"/>
      <c r="I237" s="85"/>
    </row>
    <row r="238" spans="5:9">
      <c r="E238" s="85"/>
      <c r="F238" s="85"/>
      <c r="G238" s="85"/>
      <c r="H238" s="85"/>
      <c r="I238" s="85"/>
    </row>
    <row r="239" spans="5:9">
      <c r="E239" s="85"/>
      <c r="F239" s="85"/>
      <c r="G239" s="85"/>
      <c r="H239" s="85"/>
      <c r="I239" s="85"/>
    </row>
    <row r="240" spans="5:9">
      <c r="E240" s="82"/>
      <c r="F240" s="82"/>
      <c r="G240" s="82"/>
      <c r="H240" s="82"/>
      <c r="I240" s="82"/>
    </row>
    <row r="241" spans="5:9">
      <c r="E241" s="82"/>
      <c r="F241" s="82"/>
      <c r="G241" s="82"/>
      <c r="H241" s="82"/>
      <c r="I241" s="82"/>
    </row>
    <row r="242" spans="5:9">
      <c r="E242" s="82"/>
      <c r="F242" s="82"/>
      <c r="G242" s="82"/>
      <c r="H242" s="82"/>
      <c r="I242" s="82"/>
    </row>
    <row r="243" spans="5:9" ht="15.5">
      <c r="E243" s="81"/>
      <c r="F243" s="81"/>
      <c r="G243" s="81"/>
      <c r="H243" s="81"/>
      <c r="I243" s="81"/>
    </row>
    <row r="244" spans="5:9" ht="15.5">
      <c r="E244" s="81"/>
      <c r="F244" s="81"/>
      <c r="G244" s="81"/>
      <c r="H244" s="81"/>
      <c r="I244" s="81"/>
    </row>
    <row r="245" spans="5:9">
      <c r="E245" s="80"/>
      <c r="F245" s="80"/>
      <c r="G245" s="80"/>
      <c r="H245" s="80"/>
      <c r="I245" s="80"/>
    </row>
    <row r="246" spans="5:9">
      <c r="E246" s="80"/>
      <c r="F246" s="80"/>
      <c r="G246" s="80"/>
      <c r="H246" s="80"/>
      <c r="I246" s="80"/>
    </row>
    <row r="247" spans="5:9">
      <c r="E247" s="82"/>
      <c r="F247" s="82"/>
      <c r="G247" s="82"/>
      <c r="H247" s="82"/>
      <c r="I247" s="82"/>
    </row>
    <row r="248" spans="5:9">
      <c r="E248" s="83"/>
      <c r="F248" s="83"/>
      <c r="G248" s="83"/>
      <c r="H248" s="83"/>
      <c r="I248" s="83"/>
    </row>
    <row r="249" spans="5:9">
      <c r="E249" s="82"/>
      <c r="F249" s="82"/>
      <c r="G249" s="82"/>
      <c r="H249" s="82"/>
      <c r="I249" s="82"/>
    </row>
    <row r="250" spans="5:9">
      <c r="E250" s="77"/>
      <c r="F250" s="77"/>
      <c r="G250" s="77"/>
      <c r="H250" s="77"/>
      <c r="I250" s="77"/>
    </row>
    <row r="251" spans="5:9">
      <c r="E251" s="75"/>
      <c r="F251" s="75"/>
      <c r="G251" s="75"/>
      <c r="H251" s="75"/>
      <c r="I251" s="75"/>
    </row>
    <row r="252" spans="5:9">
      <c r="E252" s="77"/>
      <c r="F252" s="77"/>
      <c r="G252" s="77"/>
      <c r="H252" s="77"/>
      <c r="I252" s="77"/>
    </row>
  </sheetData>
  <mergeCells count="3">
    <mergeCell ref="K4:S4"/>
    <mergeCell ref="E6:I6"/>
    <mergeCell ref="E5:I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315FF-6D64-41A3-B008-43FA94197F34}">
  <sheetPr codeName="Foglio6"/>
  <dimension ref="A1:AK252"/>
  <sheetViews>
    <sheetView showGridLines="0" zoomScale="70" zoomScaleNormal="70" workbookViewId="0">
      <selection activeCell="J67" sqref="J67"/>
    </sheetView>
  </sheetViews>
  <sheetFormatPr defaultColWidth="9.1796875" defaultRowHeight="17.5" outlineLevelRow="1" outlineLevelCol="1"/>
  <cols>
    <col min="1" max="1" width="9.1796875" style="32"/>
    <col min="2" max="2" width="28.1796875" style="32" customWidth="1"/>
    <col min="3" max="3" width="42.453125" style="32" customWidth="1"/>
    <col min="4" max="4" width="23.26953125" style="32" bestFit="1" customWidth="1"/>
    <col min="5" max="9" width="12.7265625" style="163" customWidth="1" outlineLevel="1"/>
    <col min="10" max="10" width="52.26953125" style="32" customWidth="1"/>
    <col min="11" max="11" width="5.1796875" style="32" customWidth="1"/>
    <col min="12" max="19" width="4.54296875" style="32" bestFit="1" customWidth="1"/>
    <col min="20" max="16384" width="9.1796875" style="32"/>
  </cols>
  <sheetData>
    <row r="1" spans="1:37" s="70" customFormat="1" ht="32.5">
      <c r="A1" s="54" t="s">
        <v>433</v>
      </c>
      <c r="B1" s="79"/>
      <c r="C1" s="74"/>
      <c r="D1" s="71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76"/>
      <c r="S1" s="76"/>
      <c r="T1" s="76"/>
      <c r="U1" s="72"/>
      <c r="V1" s="72"/>
      <c r="W1" s="72"/>
      <c r="X1" s="72"/>
      <c r="Y1" s="72"/>
      <c r="Z1" s="72"/>
      <c r="AA1" s="72"/>
      <c r="AC1" s="73"/>
      <c r="AD1" s="73"/>
      <c r="AE1" s="73"/>
      <c r="AF1" s="73"/>
      <c r="AG1" s="73"/>
      <c r="AH1" s="73"/>
      <c r="AI1" s="73"/>
      <c r="AJ1" s="73"/>
      <c r="AK1" s="73"/>
    </row>
    <row r="2" spans="1:37" s="70" customFormat="1" ht="30">
      <c r="A2" s="6" t="s">
        <v>307</v>
      </c>
      <c r="B2" s="79"/>
      <c r="D2" s="71"/>
      <c r="E2" s="75"/>
      <c r="F2" s="75"/>
      <c r="G2" s="75"/>
      <c r="H2" s="75"/>
      <c r="I2" s="75"/>
      <c r="J2" s="71"/>
      <c r="K2" s="52"/>
      <c r="L2" s="52"/>
      <c r="M2" s="52"/>
      <c r="N2" s="52"/>
      <c r="O2" s="52"/>
      <c r="P2" s="52"/>
      <c r="Q2" s="52"/>
      <c r="R2" s="52"/>
      <c r="S2" s="52"/>
    </row>
    <row r="3" spans="1:37" s="70" customFormat="1">
      <c r="A3" s="79"/>
      <c r="B3" s="79"/>
      <c r="D3" s="71"/>
      <c r="E3" s="75"/>
      <c r="F3" s="75"/>
      <c r="G3" s="75"/>
      <c r="H3" s="75"/>
      <c r="I3" s="75"/>
      <c r="J3" s="71"/>
      <c r="K3" s="52"/>
      <c r="L3" s="52"/>
      <c r="M3" s="52"/>
      <c r="N3" s="52"/>
      <c r="O3" s="52"/>
      <c r="P3" s="52"/>
      <c r="Q3" s="52"/>
      <c r="R3" s="52"/>
      <c r="S3" s="52"/>
    </row>
    <row r="4" spans="1:37" s="53" customFormat="1" ht="18">
      <c r="E4" s="86"/>
      <c r="F4" s="86"/>
      <c r="G4" s="86"/>
      <c r="H4" s="86"/>
      <c r="I4" s="86"/>
      <c r="K4" s="523" t="s">
        <v>70</v>
      </c>
      <c r="L4" s="524"/>
      <c r="M4" s="524"/>
      <c r="N4" s="524"/>
      <c r="O4" s="524"/>
      <c r="P4" s="524"/>
      <c r="Q4" s="524"/>
      <c r="R4" s="524"/>
      <c r="S4" s="525"/>
    </row>
    <row r="5" spans="1:37" s="51" customFormat="1" ht="134.15" customHeight="1">
      <c r="A5" s="50" t="s">
        <v>62</v>
      </c>
      <c r="B5" s="22" t="s">
        <v>61</v>
      </c>
      <c r="C5" s="22" t="s">
        <v>71</v>
      </c>
      <c r="D5" s="22" t="s">
        <v>137</v>
      </c>
      <c r="E5" s="513" t="s">
        <v>259</v>
      </c>
      <c r="F5" s="513"/>
      <c r="G5" s="513"/>
      <c r="H5" s="513"/>
      <c r="I5" s="513"/>
      <c r="J5" s="213" t="s">
        <v>72</v>
      </c>
      <c r="K5" s="24" t="s">
        <v>43</v>
      </c>
      <c r="L5" s="25" t="s">
        <v>44</v>
      </c>
      <c r="M5" s="24" t="s">
        <v>45</v>
      </c>
      <c r="N5" s="25" t="s">
        <v>46</v>
      </c>
      <c r="O5" s="24" t="s">
        <v>47</v>
      </c>
      <c r="P5" s="25" t="s">
        <v>48</v>
      </c>
      <c r="Q5" s="24" t="s">
        <v>49</v>
      </c>
      <c r="R5" s="25" t="s">
        <v>50</v>
      </c>
      <c r="S5" s="24" t="s">
        <v>51</v>
      </c>
      <c r="T5" s="2"/>
      <c r="U5" s="2"/>
    </row>
    <row r="6" spans="1:37" s="43" customFormat="1" ht="20">
      <c r="A6" s="34" t="s">
        <v>73</v>
      </c>
      <c r="B6" s="44"/>
      <c r="C6" s="42"/>
      <c r="D6" s="44"/>
      <c r="E6" s="511" t="s">
        <v>434</v>
      </c>
      <c r="F6" s="512"/>
      <c r="G6" s="512"/>
      <c r="H6" s="512"/>
      <c r="I6" s="512"/>
      <c r="J6" s="212" t="s">
        <v>317</v>
      </c>
      <c r="K6" s="48"/>
      <c r="L6" s="48"/>
      <c r="M6" s="48"/>
      <c r="N6" s="48"/>
      <c r="O6" s="48"/>
      <c r="P6" s="48"/>
      <c r="Q6" s="48"/>
      <c r="R6" s="48"/>
      <c r="S6" s="48"/>
    </row>
    <row r="7" spans="1:37" s="63" customFormat="1" ht="20">
      <c r="A7" s="34"/>
      <c r="B7" s="44"/>
      <c r="C7" s="42"/>
      <c r="D7" s="44"/>
      <c r="E7" s="87" t="s">
        <v>254</v>
      </c>
      <c r="F7" s="87" t="s">
        <v>255</v>
      </c>
      <c r="G7" s="87" t="s">
        <v>256</v>
      </c>
      <c r="H7" s="87" t="s">
        <v>257</v>
      </c>
      <c r="I7" s="87" t="s">
        <v>258</v>
      </c>
      <c r="J7" s="66" t="s">
        <v>434</v>
      </c>
      <c r="K7" s="48"/>
      <c r="L7" s="48"/>
      <c r="M7" s="48"/>
      <c r="N7" s="48"/>
      <c r="O7" s="48"/>
      <c r="P7" s="48"/>
      <c r="Q7" s="48"/>
      <c r="R7" s="48"/>
      <c r="S7" s="48"/>
    </row>
    <row r="8" spans="1:37" s="63" customFormat="1" ht="15.5">
      <c r="A8" s="47" t="s">
        <v>260</v>
      </c>
      <c r="B8" s="98"/>
      <c r="D8" s="98"/>
      <c r="E8" s="139">
        <v>58496280</v>
      </c>
      <c r="F8" s="139">
        <v>24226623</v>
      </c>
      <c r="G8" s="139">
        <v>38613751</v>
      </c>
      <c r="H8" s="139">
        <v>24462233</v>
      </c>
      <c r="I8" s="139">
        <v>12467757</v>
      </c>
      <c r="J8" s="116"/>
      <c r="K8" s="49"/>
      <c r="L8" s="49"/>
      <c r="M8" s="49"/>
      <c r="N8" s="49"/>
      <c r="O8" s="49"/>
      <c r="P8" s="49"/>
      <c r="Q8" s="49"/>
      <c r="R8" s="49"/>
      <c r="S8" s="49"/>
    </row>
    <row r="9" spans="1:37" s="63" customFormat="1" ht="15.5">
      <c r="A9" s="47"/>
      <c r="B9" s="98"/>
      <c r="D9" s="98"/>
      <c r="E9" s="161"/>
      <c r="F9" s="161"/>
      <c r="G9" s="161"/>
      <c r="H9" s="161"/>
      <c r="I9" s="161"/>
      <c r="J9" s="116"/>
      <c r="K9" s="49"/>
      <c r="L9" s="49"/>
      <c r="M9" s="49"/>
      <c r="N9" s="49"/>
      <c r="O9" s="49"/>
      <c r="P9" s="49"/>
      <c r="Q9" s="49"/>
      <c r="R9" s="49"/>
      <c r="S9" s="49"/>
    </row>
    <row r="10" spans="1:37" s="43" customFormat="1" ht="20">
      <c r="B10" s="45" t="s">
        <v>330</v>
      </c>
      <c r="C10" s="46"/>
      <c r="J10" s="208"/>
      <c r="K10" s="46"/>
      <c r="L10" s="46"/>
      <c r="M10" s="46"/>
      <c r="N10" s="46"/>
      <c r="O10" s="46"/>
      <c r="P10" s="46"/>
      <c r="Q10" s="46"/>
      <c r="R10" s="46"/>
      <c r="S10" s="46"/>
    </row>
    <row r="11" spans="1:37" s="303" customFormat="1" ht="19.5" customHeight="1" outlineLevel="1">
      <c r="A11" s="303" t="s">
        <v>73</v>
      </c>
      <c r="B11" s="304" t="s">
        <v>74</v>
      </c>
      <c r="C11" s="305" t="s">
        <v>217</v>
      </c>
      <c r="D11" s="306">
        <v>7</v>
      </c>
      <c r="E11" s="139">
        <v>2140194.6720000007</v>
      </c>
      <c r="F11" s="139">
        <v>1095497.1604679821</v>
      </c>
      <c r="G11" s="139">
        <v>1581605.397522124</v>
      </c>
      <c r="H11" s="139">
        <v>1022251.9952711856</v>
      </c>
      <c r="I11" s="139">
        <v>291975.07900533429</v>
      </c>
      <c r="J11" s="307">
        <v>50819.999999999985</v>
      </c>
      <c r="K11" s="248"/>
      <c r="L11" s="11" t="s">
        <v>52</v>
      </c>
      <c r="M11" s="248"/>
      <c r="N11" s="11"/>
      <c r="O11" s="248"/>
      <c r="P11" s="11"/>
      <c r="Q11" s="248"/>
      <c r="R11" s="11"/>
      <c r="S11" s="248"/>
    </row>
    <row r="12" spans="1:37" s="43" customFormat="1" ht="14.25" customHeight="1" outlineLevel="1">
      <c r="B12" s="46"/>
      <c r="C12" s="46"/>
      <c r="E12" s="139"/>
      <c r="F12" s="139"/>
      <c r="G12" s="139"/>
      <c r="H12" s="139"/>
      <c r="I12" s="139"/>
      <c r="J12" s="208"/>
      <c r="K12" s="46"/>
      <c r="L12" s="46"/>
      <c r="M12" s="46"/>
      <c r="N12" s="46"/>
      <c r="O12" s="46"/>
      <c r="P12" s="46"/>
      <c r="Q12" s="46"/>
      <c r="R12" s="46"/>
      <c r="S12" s="46"/>
    </row>
    <row r="13" spans="1:37" s="308" customFormat="1" ht="19.5" customHeight="1" outlineLevel="1">
      <c r="A13" s="308" t="s">
        <v>73</v>
      </c>
      <c r="B13" s="304" t="s">
        <v>74</v>
      </c>
      <c r="C13" s="305" t="s">
        <v>211</v>
      </c>
      <c r="D13" s="306"/>
      <c r="E13" s="139">
        <v>1092518.4230400003</v>
      </c>
      <c r="F13" s="139">
        <v>625903.60758977477</v>
      </c>
      <c r="G13" s="139">
        <v>810384.86837979115</v>
      </c>
      <c r="H13" s="139">
        <v>482853.41887636628</v>
      </c>
      <c r="I13" s="139">
        <v>143012.29789836358</v>
      </c>
      <c r="J13" s="307">
        <v>10894.399999999998</v>
      </c>
      <c r="K13" s="248"/>
      <c r="L13" s="11" t="s">
        <v>52</v>
      </c>
      <c r="M13" s="248"/>
      <c r="N13" s="11"/>
      <c r="O13" s="248"/>
      <c r="P13" s="11"/>
      <c r="Q13" s="248"/>
      <c r="R13" s="11"/>
      <c r="S13" s="248"/>
    </row>
    <row r="14" spans="1:37" s="43" customFormat="1" ht="14.25" customHeight="1" outlineLevel="1">
      <c r="A14" s="308" t="s">
        <v>73</v>
      </c>
      <c r="B14" s="309" t="s">
        <v>74</v>
      </c>
      <c r="C14" s="46" t="s">
        <v>102</v>
      </c>
      <c r="D14" s="310">
        <v>4</v>
      </c>
      <c r="E14" s="139"/>
      <c r="F14" s="139"/>
      <c r="G14" s="139"/>
      <c r="H14" s="139"/>
      <c r="I14" s="139"/>
      <c r="J14" s="311"/>
    </row>
    <row r="15" spans="1:37" s="43" customFormat="1" ht="14.25" customHeight="1" outlineLevel="1">
      <c r="A15" s="308" t="s">
        <v>73</v>
      </c>
      <c r="B15" s="309" t="s">
        <v>74</v>
      </c>
      <c r="C15" s="46" t="s">
        <v>103</v>
      </c>
      <c r="D15" s="310">
        <v>2</v>
      </c>
      <c r="E15" s="139"/>
      <c r="F15" s="139"/>
      <c r="G15" s="139"/>
      <c r="H15" s="139"/>
      <c r="I15" s="139"/>
      <c r="J15" s="311"/>
    </row>
    <row r="16" spans="1:37" s="43" customFormat="1" ht="14.25" customHeight="1" outlineLevel="1">
      <c r="A16" s="308" t="s">
        <v>73</v>
      </c>
      <c r="B16" s="309" t="s">
        <v>74</v>
      </c>
      <c r="C16" s="46" t="s">
        <v>104</v>
      </c>
      <c r="D16" s="310">
        <v>3</v>
      </c>
      <c r="E16" s="139"/>
      <c r="F16" s="139"/>
      <c r="G16" s="139"/>
      <c r="H16" s="139"/>
      <c r="I16" s="139"/>
      <c r="J16" s="311"/>
    </row>
    <row r="17" spans="1:19" s="43" customFormat="1" ht="14.25" customHeight="1" outlineLevel="1">
      <c r="A17" s="308" t="s">
        <v>73</v>
      </c>
      <c r="B17" s="309" t="s">
        <v>74</v>
      </c>
      <c r="C17" s="46" t="s">
        <v>105</v>
      </c>
      <c r="D17" s="310">
        <v>1</v>
      </c>
      <c r="E17" s="139"/>
      <c r="F17" s="139"/>
      <c r="G17" s="139"/>
      <c r="H17" s="139"/>
      <c r="I17" s="139"/>
      <c r="J17" s="311"/>
    </row>
    <row r="18" spans="1:19" s="43" customFormat="1" ht="14.25" customHeight="1" outlineLevel="1">
      <c r="B18" s="46"/>
      <c r="C18" s="46"/>
      <c r="E18" s="139"/>
      <c r="F18" s="139"/>
      <c r="G18" s="139"/>
      <c r="H18" s="139"/>
      <c r="I18" s="139"/>
      <c r="J18" s="208"/>
      <c r="K18" s="46"/>
      <c r="L18" s="46"/>
      <c r="M18" s="46"/>
      <c r="N18" s="46"/>
      <c r="O18" s="46"/>
      <c r="P18" s="46"/>
      <c r="Q18" s="46"/>
      <c r="R18" s="46"/>
      <c r="S18" s="46"/>
    </row>
    <row r="19" spans="1:19" s="308" customFormat="1" ht="19.5" customHeight="1" outlineLevel="1">
      <c r="A19" s="308" t="s">
        <v>73</v>
      </c>
      <c r="B19" s="304" t="s">
        <v>74</v>
      </c>
      <c r="C19" s="305" t="s">
        <v>184</v>
      </c>
      <c r="D19" s="306"/>
      <c r="E19" s="139">
        <v>944403.36320000014</v>
      </c>
      <c r="F19" s="139">
        <v>477186.23227512464</v>
      </c>
      <c r="G19" s="139">
        <v>718616.78308009868</v>
      </c>
      <c r="H19" s="139">
        <v>475542.29208021541</v>
      </c>
      <c r="I19" s="139">
        <v>132738.37117086808</v>
      </c>
      <c r="J19" s="307">
        <v>14691.599999999999</v>
      </c>
      <c r="K19" s="248"/>
      <c r="L19" s="11" t="s">
        <v>52</v>
      </c>
      <c r="M19" s="248"/>
      <c r="N19" s="11"/>
      <c r="O19" s="248"/>
      <c r="P19" s="11"/>
      <c r="Q19" s="248"/>
      <c r="R19" s="11"/>
      <c r="S19" s="248"/>
    </row>
    <row r="20" spans="1:19" s="43" customFormat="1" ht="14.25" customHeight="1" outlineLevel="1">
      <c r="A20" s="308" t="s">
        <v>73</v>
      </c>
      <c r="B20" s="309" t="s">
        <v>74</v>
      </c>
      <c r="C20" s="46" t="s">
        <v>185</v>
      </c>
      <c r="D20" s="310">
        <v>1</v>
      </c>
      <c r="E20" s="139"/>
      <c r="F20" s="139"/>
      <c r="G20" s="139"/>
      <c r="H20" s="139"/>
      <c r="I20" s="139"/>
      <c r="J20" s="311"/>
    </row>
    <row r="21" spans="1:19" s="43" customFormat="1" ht="14.25" customHeight="1" outlineLevel="1">
      <c r="A21" s="308" t="s">
        <v>73</v>
      </c>
      <c r="B21" s="309" t="s">
        <v>74</v>
      </c>
      <c r="C21" s="46" t="s">
        <v>144</v>
      </c>
      <c r="D21" s="310">
        <v>3</v>
      </c>
      <c r="E21" s="139"/>
      <c r="F21" s="139"/>
      <c r="G21" s="139"/>
      <c r="H21" s="139"/>
      <c r="I21" s="139"/>
      <c r="J21" s="311"/>
    </row>
    <row r="22" spans="1:19" s="43" customFormat="1" ht="14.25" customHeight="1" outlineLevel="1">
      <c r="A22" s="308" t="s">
        <v>73</v>
      </c>
      <c r="B22" s="309" t="s">
        <v>74</v>
      </c>
      <c r="C22" s="46" t="s">
        <v>108</v>
      </c>
      <c r="D22" s="310">
        <v>2</v>
      </c>
      <c r="E22" s="139"/>
      <c r="F22" s="139"/>
      <c r="G22" s="139"/>
      <c r="H22" s="139"/>
      <c r="I22" s="139"/>
      <c r="J22" s="311"/>
    </row>
    <row r="23" spans="1:19" s="43" customFormat="1" ht="14.25" customHeight="1" outlineLevel="1">
      <c r="A23" s="308"/>
      <c r="B23" s="309"/>
      <c r="C23" s="46"/>
      <c r="D23" s="310"/>
      <c r="E23" s="139"/>
      <c r="F23" s="139"/>
      <c r="G23" s="139"/>
      <c r="H23" s="139"/>
      <c r="I23" s="139"/>
      <c r="J23" s="311"/>
    </row>
    <row r="24" spans="1:19" s="312" customFormat="1" ht="19.5" customHeight="1" outlineLevel="1">
      <c r="A24" s="312" t="s">
        <v>73</v>
      </c>
      <c r="B24" s="313" t="s">
        <v>138</v>
      </c>
      <c r="C24" s="305" t="s">
        <v>148</v>
      </c>
      <c r="D24" s="314">
        <v>7</v>
      </c>
      <c r="E24" s="139">
        <v>1836291.7629</v>
      </c>
      <c r="F24" s="139">
        <v>999996.06866259384</v>
      </c>
      <c r="G24" s="139">
        <v>1021970.0444700929</v>
      </c>
      <c r="H24" s="139">
        <v>515278.0607194716</v>
      </c>
      <c r="I24" s="139">
        <v>150947.67041191249</v>
      </c>
      <c r="J24" s="307">
        <v>25255.999999999993</v>
      </c>
      <c r="K24" s="11"/>
      <c r="L24" s="11" t="s">
        <v>52</v>
      </c>
      <c r="M24" s="11"/>
      <c r="N24" s="11"/>
      <c r="O24" s="11"/>
      <c r="P24" s="11"/>
      <c r="Q24" s="11"/>
      <c r="R24" s="11"/>
      <c r="S24" s="11"/>
    </row>
    <row r="25" spans="1:19" s="43" customFormat="1" ht="14.25" customHeight="1" outlineLevel="1">
      <c r="B25" s="46"/>
      <c r="C25" s="46"/>
      <c r="E25" s="139"/>
      <c r="F25" s="139"/>
      <c r="G25" s="139"/>
      <c r="H25" s="139"/>
      <c r="I25" s="139"/>
      <c r="J25" s="208"/>
      <c r="K25" s="46"/>
      <c r="L25" s="46"/>
      <c r="M25" s="46"/>
      <c r="N25" s="46"/>
      <c r="O25" s="46"/>
      <c r="P25" s="46"/>
      <c r="Q25" s="46"/>
      <c r="R25" s="46"/>
      <c r="S25" s="46"/>
    </row>
    <row r="26" spans="1:19" s="308" customFormat="1" ht="19.5" customHeight="1" outlineLevel="1">
      <c r="A26" s="308" t="s">
        <v>73</v>
      </c>
      <c r="B26" s="304" t="s">
        <v>138</v>
      </c>
      <c r="C26" s="305" t="s">
        <v>212</v>
      </c>
      <c r="D26" s="306"/>
      <c r="E26" s="139">
        <v>1010023.8337</v>
      </c>
      <c r="F26" s="139">
        <v>557117.00931229256</v>
      </c>
      <c r="G26" s="139">
        <v>451037.78118301183</v>
      </c>
      <c r="H26" s="139">
        <v>240023.36125556816</v>
      </c>
      <c r="I26" s="139">
        <v>59901.790866641975</v>
      </c>
      <c r="J26" s="307">
        <v>5332.7999999999993</v>
      </c>
      <c r="K26" s="248"/>
      <c r="L26" s="11" t="s">
        <v>52</v>
      </c>
      <c r="M26" s="248"/>
      <c r="N26" s="11"/>
      <c r="O26" s="248"/>
      <c r="P26" s="11"/>
      <c r="Q26" s="248"/>
      <c r="R26" s="11"/>
      <c r="S26" s="248"/>
    </row>
    <row r="27" spans="1:19" s="43" customFormat="1" ht="14.25" customHeight="1" outlineLevel="1">
      <c r="A27" s="308" t="s">
        <v>73</v>
      </c>
      <c r="B27" s="315" t="s">
        <v>138</v>
      </c>
      <c r="C27" s="46" t="s">
        <v>109</v>
      </c>
      <c r="D27" s="310">
        <v>4</v>
      </c>
      <c r="E27" s="139"/>
      <c r="F27" s="139"/>
      <c r="G27" s="139"/>
      <c r="H27" s="139"/>
      <c r="I27" s="139"/>
      <c r="J27" s="311"/>
    </row>
    <row r="28" spans="1:19" s="43" customFormat="1" ht="14.25" customHeight="1" outlineLevel="1">
      <c r="A28" s="308" t="s">
        <v>73</v>
      </c>
      <c r="B28" s="315" t="s">
        <v>138</v>
      </c>
      <c r="C28" s="46" t="s">
        <v>110</v>
      </c>
      <c r="D28" s="310">
        <v>2</v>
      </c>
      <c r="E28" s="139"/>
      <c r="F28" s="139"/>
      <c r="G28" s="139"/>
      <c r="H28" s="139"/>
      <c r="I28" s="139"/>
      <c r="J28" s="311"/>
    </row>
    <row r="29" spans="1:19" s="43" customFormat="1" ht="14.25" customHeight="1" outlineLevel="1">
      <c r="A29" s="308" t="s">
        <v>73</v>
      </c>
      <c r="B29" s="315" t="s">
        <v>138</v>
      </c>
      <c r="C29" s="46" t="s">
        <v>111</v>
      </c>
      <c r="D29" s="310">
        <v>3</v>
      </c>
      <c r="E29" s="139"/>
      <c r="F29" s="139"/>
      <c r="G29" s="139"/>
      <c r="H29" s="139"/>
      <c r="I29" s="139"/>
      <c r="J29" s="311"/>
    </row>
    <row r="30" spans="1:19" s="43" customFormat="1" ht="14.25" customHeight="1" outlineLevel="1">
      <c r="A30" s="308" t="s">
        <v>73</v>
      </c>
      <c r="B30" s="315" t="s">
        <v>138</v>
      </c>
      <c r="C30" s="46" t="s">
        <v>112</v>
      </c>
      <c r="D30" s="310">
        <v>1</v>
      </c>
      <c r="E30" s="139"/>
      <c r="F30" s="139"/>
      <c r="G30" s="139"/>
      <c r="H30" s="139"/>
      <c r="I30" s="139"/>
      <c r="J30" s="311"/>
    </row>
    <row r="31" spans="1:19" s="43" customFormat="1" ht="14.25" customHeight="1" outlineLevel="1">
      <c r="B31" s="46"/>
      <c r="C31" s="46"/>
      <c r="E31" s="139"/>
      <c r="F31" s="139"/>
      <c r="G31" s="139"/>
      <c r="H31" s="139"/>
      <c r="I31" s="139"/>
      <c r="J31" s="208"/>
      <c r="K31" s="46"/>
      <c r="L31" s="46"/>
      <c r="M31" s="46"/>
      <c r="N31" s="46"/>
      <c r="O31" s="46"/>
      <c r="P31" s="46"/>
      <c r="Q31" s="46"/>
      <c r="R31" s="46"/>
      <c r="S31" s="46"/>
    </row>
    <row r="32" spans="1:19" s="308" customFormat="1" ht="19.5" customHeight="1" outlineLevel="1">
      <c r="A32" s="308" t="s">
        <v>73</v>
      </c>
      <c r="B32" s="304" t="s">
        <v>138</v>
      </c>
      <c r="C32" s="305" t="s">
        <v>186</v>
      </c>
      <c r="D32" s="306"/>
      <c r="E32" s="139">
        <v>738825.46429999999</v>
      </c>
      <c r="F32" s="139">
        <v>400574.00211692858</v>
      </c>
      <c r="G32" s="139">
        <v>417945.92977309239</v>
      </c>
      <c r="H32" s="139">
        <v>230535.96456223045</v>
      </c>
      <c r="I32" s="139">
        <v>64798.576283297851</v>
      </c>
      <c r="J32" s="307">
        <v>7167.5999999999985</v>
      </c>
      <c r="K32" s="248"/>
      <c r="L32" s="11" t="s">
        <v>52</v>
      </c>
      <c r="M32" s="248"/>
      <c r="N32" s="11"/>
      <c r="O32" s="248"/>
      <c r="P32" s="11"/>
      <c r="Q32" s="248"/>
      <c r="R32" s="11"/>
      <c r="S32" s="248"/>
    </row>
    <row r="33" spans="1:19" s="43" customFormat="1" ht="14.25" customHeight="1" outlineLevel="1">
      <c r="A33" s="308" t="s">
        <v>73</v>
      </c>
      <c r="B33" s="315" t="s">
        <v>138</v>
      </c>
      <c r="C33" s="46" t="s">
        <v>187</v>
      </c>
      <c r="D33" s="310">
        <v>1</v>
      </c>
      <c r="E33" s="139"/>
      <c r="F33" s="139"/>
      <c r="G33" s="139"/>
      <c r="H33" s="139"/>
      <c r="I33" s="139"/>
      <c r="J33" s="311"/>
    </row>
    <row r="34" spans="1:19" s="43" customFormat="1" ht="14.25" customHeight="1" outlineLevel="1">
      <c r="A34" s="308" t="s">
        <v>73</v>
      </c>
      <c r="B34" s="315" t="s">
        <v>138</v>
      </c>
      <c r="C34" s="46" t="s">
        <v>145</v>
      </c>
      <c r="D34" s="310">
        <v>3</v>
      </c>
      <c r="E34" s="139"/>
      <c r="F34" s="139"/>
      <c r="G34" s="139"/>
      <c r="H34" s="139"/>
      <c r="I34" s="139"/>
      <c r="J34" s="311"/>
    </row>
    <row r="35" spans="1:19" s="43" customFormat="1" ht="14.25" customHeight="1" outlineLevel="1">
      <c r="A35" s="308" t="s">
        <v>73</v>
      </c>
      <c r="B35" s="315" t="s">
        <v>138</v>
      </c>
      <c r="C35" s="46" t="s">
        <v>115</v>
      </c>
      <c r="D35" s="310">
        <v>2</v>
      </c>
      <c r="E35" s="139"/>
      <c r="F35" s="139"/>
      <c r="G35" s="139"/>
      <c r="H35" s="139"/>
      <c r="I35" s="139"/>
      <c r="J35" s="311"/>
    </row>
    <row r="36" spans="1:19" s="43" customFormat="1" ht="14.25" customHeight="1" outlineLevel="1">
      <c r="A36" s="308"/>
      <c r="B36" s="309"/>
      <c r="C36" s="46"/>
      <c r="D36" s="310"/>
      <c r="E36" s="139"/>
      <c r="F36" s="139"/>
      <c r="G36" s="139"/>
      <c r="H36" s="139"/>
      <c r="I36" s="139"/>
      <c r="J36" s="311"/>
    </row>
    <row r="37" spans="1:19" s="303" customFormat="1" ht="19.5" customHeight="1" outlineLevel="1">
      <c r="A37" s="303" t="s">
        <v>73</v>
      </c>
      <c r="B37" s="304" t="s">
        <v>139</v>
      </c>
      <c r="C37" s="305" t="s">
        <v>149</v>
      </c>
      <c r="D37" s="306">
        <v>7</v>
      </c>
      <c r="E37" s="139">
        <v>1859175.9666666666</v>
      </c>
      <c r="F37" s="139">
        <v>1052368.4917950421</v>
      </c>
      <c r="G37" s="139">
        <v>977334.13486872753</v>
      </c>
      <c r="H37" s="139">
        <v>543770.0068719706</v>
      </c>
      <c r="I37" s="139">
        <v>136495.7462793873</v>
      </c>
      <c r="J37" s="307">
        <v>20019.999999999996</v>
      </c>
      <c r="K37" s="248" t="s">
        <v>52</v>
      </c>
      <c r="L37" s="11" t="s">
        <v>52</v>
      </c>
      <c r="M37" s="248"/>
      <c r="N37" s="11"/>
      <c r="O37" s="248"/>
      <c r="P37" s="11"/>
      <c r="Q37" s="248"/>
      <c r="R37" s="11"/>
      <c r="S37" s="248"/>
    </row>
    <row r="38" spans="1:19" s="303" customFormat="1" ht="19.5" customHeight="1" outlineLevel="1">
      <c r="B38" s="315"/>
      <c r="C38" s="262"/>
      <c r="D38" s="316"/>
      <c r="E38" s="139"/>
      <c r="F38" s="139"/>
      <c r="G38" s="139"/>
      <c r="H38" s="139"/>
      <c r="I38" s="139"/>
      <c r="J38" s="317"/>
      <c r="K38" s="318"/>
      <c r="L38" s="318"/>
      <c r="M38" s="318"/>
      <c r="N38" s="318"/>
      <c r="O38" s="318"/>
      <c r="P38" s="318"/>
      <c r="Q38" s="318"/>
      <c r="R38" s="318"/>
      <c r="S38" s="318"/>
    </row>
    <row r="39" spans="1:19" s="308" customFormat="1" ht="19.5" customHeight="1" outlineLevel="1">
      <c r="A39" s="308" t="s">
        <v>73</v>
      </c>
      <c r="B39" s="304" t="s">
        <v>139</v>
      </c>
      <c r="C39" s="305" t="s">
        <v>213</v>
      </c>
      <c r="D39" s="306"/>
      <c r="E39" s="139">
        <v>1671487.7262222224</v>
      </c>
      <c r="F39" s="139">
        <v>952484.61375096056</v>
      </c>
      <c r="G39" s="139">
        <v>833650.0909913166</v>
      </c>
      <c r="H39" s="139">
        <v>449721.50056120061</v>
      </c>
      <c r="I39" s="139">
        <v>173465.83102407673</v>
      </c>
      <c r="J39" s="307">
        <v>9521.5999999999985</v>
      </c>
      <c r="K39" s="248" t="s">
        <v>52</v>
      </c>
      <c r="L39" s="11" t="s">
        <v>52</v>
      </c>
      <c r="M39" s="248"/>
      <c r="N39" s="11"/>
      <c r="O39" s="248"/>
      <c r="P39" s="11"/>
      <c r="Q39" s="248"/>
      <c r="R39" s="11"/>
      <c r="S39" s="248"/>
    </row>
    <row r="40" spans="1:19" s="43" customFormat="1" ht="14.25" customHeight="1" outlineLevel="1">
      <c r="A40" s="308" t="s">
        <v>73</v>
      </c>
      <c r="B40" s="315" t="s">
        <v>139</v>
      </c>
      <c r="C40" s="46" t="s">
        <v>116</v>
      </c>
      <c r="D40" s="310">
        <v>4</v>
      </c>
      <c r="E40" s="139"/>
      <c r="F40" s="139"/>
      <c r="G40" s="139"/>
      <c r="H40" s="139"/>
      <c r="I40" s="139"/>
      <c r="J40" s="311"/>
    </row>
    <row r="41" spans="1:19" s="43" customFormat="1" ht="14.25" customHeight="1" outlineLevel="1">
      <c r="A41" s="308" t="s">
        <v>73</v>
      </c>
      <c r="B41" s="315" t="s">
        <v>139</v>
      </c>
      <c r="C41" s="46" t="s">
        <v>117</v>
      </c>
      <c r="D41" s="310">
        <v>2</v>
      </c>
      <c r="E41" s="139"/>
      <c r="F41" s="139"/>
      <c r="G41" s="139"/>
      <c r="H41" s="139"/>
      <c r="I41" s="139"/>
      <c r="J41" s="311"/>
    </row>
    <row r="42" spans="1:19" s="43" customFormat="1" ht="14.25" customHeight="1" outlineLevel="1">
      <c r="A42" s="308" t="s">
        <v>73</v>
      </c>
      <c r="B42" s="315" t="s">
        <v>139</v>
      </c>
      <c r="C42" s="46" t="s">
        <v>118</v>
      </c>
      <c r="D42" s="310">
        <v>3</v>
      </c>
      <c r="E42" s="139"/>
      <c r="F42" s="139"/>
      <c r="G42" s="139"/>
      <c r="H42" s="139"/>
      <c r="I42" s="139"/>
      <c r="J42" s="311"/>
    </row>
    <row r="43" spans="1:19" s="43" customFormat="1" ht="14.25" customHeight="1" outlineLevel="1">
      <c r="A43" s="308" t="s">
        <v>73</v>
      </c>
      <c r="B43" s="315" t="s">
        <v>139</v>
      </c>
      <c r="C43" s="46" t="s">
        <v>119</v>
      </c>
      <c r="D43" s="310">
        <v>1</v>
      </c>
      <c r="E43" s="139"/>
      <c r="F43" s="139"/>
      <c r="G43" s="139"/>
      <c r="H43" s="139"/>
      <c r="I43" s="139"/>
      <c r="J43" s="311"/>
    </row>
    <row r="44" spans="1:19" s="43" customFormat="1" ht="14.25" customHeight="1" outlineLevel="1">
      <c r="B44" s="315"/>
      <c r="C44" s="46"/>
      <c r="E44" s="139"/>
      <c r="F44" s="139"/>
      <c r="G44" s="139"/>
      <c r="H44" s="139"/>
      <c r="I44" s="139"/>
      <c r="J44" s="208"/>
      <c r="K44" s="46"/>
      <c r="L44" s="46"/>
      <c r="M44" s="46"/>
      <c r="N44" s="46"/>
      <c r="O44" s="46"/>
      <c r="P44" s="46"/>
      <c r="Q44" s="46"/>
      <c r="R44" s="46"/>
      <c r="S44" s="46"/>
    </row>
    <row r="45" spans="1:19" s="308" customFormat="1" ht="19.5" customHeight="1" outlineLevel="1">
      <c r="A45" s="308" t="s">
        <v>73</v>
      </c>
      <c r="B45" s="304" t="s">
        <v>139</v>
      </c>
      <c r="C45" s="305" t="s">
        <v>188</v>
      </c>
      <c r="D45" s="306"/>
      <c r="E45" s="139">
        <v>839285.15066666668</v>
      </c>
      <c r="F45" s="139">
        <v>470837.85233413294</v>
      </c>
      <c r="G45" s="139">
        <v>434180.81529076124</v>
      </c>
      <c r="H45" s="139">
        <v>235980.25855454337</v>
      </c>
      <c r="I45" s="139">
        <v>75999.145203260239</v>
      </c>
      <c r="J45" s="307">
        <v>5009.3999999999996</v>
      </c>
      <c r="K45" s="248" t="s">
        <v>52</v>
      </c>
      <c r="L45" s="11" t="s">
        <v>52</v>
      </c>
      <c r="M45" s="248"/>
      <c r="N45" s="11"/>
      <c r="O45" s="248"/>
      <c r="P45" s="11"/>
      <c r="Q45" s="248"/>
      <c r="R45" s="11"/>
      <c r="S45" s="248"/>
    </row>
    <row r="46" spans="1:19" s="43" customFormat="1" ht="14.25" customHeight="1" outlineLevel="1">
      <c r="A46" s="308" t="s">
        <v>73</v>
      </c>
      <c r="B46" s="315" t="s">
        <v>139</v>
      </c>
      <c r="C46" s="46" t="s">
        <v>189</v>
      </c>
      <c r="D46" s="310">
        <v>1</v>
      </c>
      <c r="E46" s="139"/>
      <c r="F46" s="139"/>
      <c r="G46" s="139"/>
      <c r="H46" s="139"/>
      <c r="I46" s="139"/>
      <c r="J46" s="311"/>
    </row>
    <row r="47" spans="1:19" s="43" customFormat="1" ht="14.25" customHeight="1" outlineLevel="1">
      <c r="A47" s="308" t="s">
        <v>73</v>
      </c>
      <c r="B47" s="315" t="s">
        <v>139</v>
      </c>
      <c r="C47" s="46" t="s">
        <v>190</v>
      </c>
      <c r="D47" s="310">
        <v>3</v>
      </c>
      <c r="E47" s="139"/>
      <c r="F47" s="139"/>
      <c r="G47" s="139"/>
      <c r="H47" s="139"/>
      <c r="I47" s="139"/>
      <c r="J47" s="311"/>
    </row>
    <row r="48" spans="1:19" s="43" customFormat="1" ht="14.25" customHeight="1" outlineLevel="1">
      <c r="A48" s="308" t="s">
        <v>73</v>
      </c>
      <c r="B48" s="315" t="s">
        <v>139</v>
      </c>
      <c r="C48" s="46" t="s">
        <v>122</v>
      </c>
      <c r="D48" s="310">
        <v>2</v>
      </c>
      <c r="E48" s="139"/>
      <c r="F48" s="139"/>
      <c r="G48" s="139"/>
      <c r="H48" s="139"/>
      <c r="I48" s="139"/>
      <c r="J48" s="311"/>
    </row>
    <row r="49" spans="1:19" s="43" customFormat="1" ht="14.25" customHeight="1" outlineLevel="1">
      <c r="A49" s="308"/>
      <c r="B49" s="315"/>
      <c r="C49" s="46"/>
      <c r="D49" s="310"/>
      <c r="E49" s="139"/>
      <c r="F49" s="139"/>
      <c r="G49" s="139"/>
      <c r="H49" s="139"/>
      <c r="I49" s="139"/>
      <c r="J49" s="311"/>
    </row>
    <row r="50" spans="1:19" s="303" customFormat="1" ht="19.5" customHeight="1" outlineLevel="1">
      <c r="A50" s="303" t="s">
        <v>73</v>
      </c>
      <c r="B50" s="304" t="s">
        <v>140</v>
      </c>
      <c r="C50" s="305" t="s">
        <v>305</v>
      </c>
      <c r="D50" s="306">
        <v>7</v>
      </c>
      <c r="E50" s="139">
        <v>703792.14080000017</v>
      </c>
      <c r="F50" s="139">
        <v>376478.80726590467</v>
      </c>
      <c r="G50" s="139">
        <v>332140.39052486327</v>
      </c>
      <c r="H50" s="139">
        <v>163645.36747633899</v>
      </c>
      <c r="I50" s="139">
        <v>40632.249388579214</v>
      </c>
      <c r="J50" s="307">
        <v>6929.9999999999991</v>
      </c>
      <c r="K50" s="248"/>
      <c r="L50" s="11"/>
      <c r="M50" s="248"/>
      <c r="N50" s="11" t="s">
        <v>52</v>
      </c>
      <c r="O50" s="248"/>
      <c r="P50" s="11"/>
      <c r="Q50" s="248"/>
      <c r="R50" s="11"/>
      <c r="S50" s="248"/>
    </row>
    <row r="51" spans="1:19" s="43" customFormat="1" ht="14.25" customHeight="1" outlineLevel="1">
      <c r="B51" s="46"/>
      <c r="C51" s="46"/>
      <c r="E51" s="139"/>
      <c r="F51" s="139"/>
      <c r="G51" s="139"/>
      <c r="H51" s="139"/>
      <c r="I51" s="139"/>
      <c r="J51" s="208"/>
      <c r="K51" s="46"/>
      <c r="L51" s="46"/>
      <c r="M51" s="46"/>
      <c r="N51" s="46"/>
      <c r="O51" s="46"/>
      <c r="P51" s="46"/>
      <c r="Q51" s="46"/>
      <c r="R51" s="46"/>
      <c r="S51" s="46"/>
    </row>
    <row r="52" spans="1:19" s="308" customFormat="1" ht="19.5" customHeight="1" outlineLevel="1">
      <c r="A52" s="308" t="s">
        <v>73</v>
      </c>
      <c r="B52" s="304" t="s">
        <v>140</v>
      </c>
      <c r="C52" s="305" t="s">
        <v>306</v>
      </c>
      <c r="D52" s="306"/>
      <c r="E52" s="139">
        <v>814263.92304197536</v>
      </c>
      <c r="F52" s="139">
        <v>432956.7837304906</v>
      </c>
      <c r="G52" s="139">
        <v>412171.94302006857</v>
      </c>
      <c r="H52" s="139">
        <v>226057.3771938615</v>
      </c>
      <c r="I52" s="139">
        <v>58298.576583210866</v>
      </c>
      <c r="J52" s="307">
        <v>7867.1999999999989</v>
      </c>
      <c r="K52" s="248"/>
      <c r="L52" s="11"/>
      <c r="M52" s="248"/>
      <c r="N52" s="11" t="s">
        <v>52</v>
      </c>
      <c r="O52" s="248"/>
      <c r="P52" s="11"/>
      <c r="Q52" s="248"/>
      <c r="R52" s="11"/>
      <c r="S52" s="248"/>
    </row>
    <row r="53" spans="1:19" s="43" customFormat="1" ht="14.25" customHeight="1" outlineLevel="1">
      <c r="A53" s="308" t="s">
        <v>73</v>
      </c>
      <c r="B53" s="315" t="s">
        <v>140</v>
      </c>
      <c r="C53" s="46" t="s">
        <v>135</v>
      </c>
      <c r="D53" s="310">
        <v>2</v>
      </c>
      <c r="E53" s="139"/>
      <c r="F53" s="139"/>
      <c r="G53" s="139"/>
      <c r="H53" s="139"/>
      <c r="I53" s="139"/>
      <c r="J53" s="311"/>
    </row>
    <row r="54" spans="1:19" s="43" customFormat="1" ht="14.25" customHeight="1" outlineLevel="1">
      <c r="A54" s="308" t="s">
        <v>73</v>
      </c>
      <c r="B54" s="315" t="s">
        <v>140</v>
      </c>
      <c r="C54" s="46" t="s">
        <v>125</v>
      </c>
      <c r="D54" s="310">
        <v>2</v>
      </c>
      <c r="E54" s="139"/>
      <c r="F54" s="139"/>
      <c r="G54" s="139"/>
      <c r="H54" s="139"/>
      <c r="I54" s="139"/>
      <c r="J54" s="311"/>
    </row>
    <row r="55" spans="1:19" s="43" customFormat="1" ht="14.25" customHeight="1" outlineLevel="1">
      <c r="A55" s="308" t="s">
        <v>73</v>
      </c>
      <c r="B55" s="315" t="s">
        <v>140</v>
      </c>
      <c r="C55" s="46" t="s">
        <v>136</v>
      </c>
      <c r="D55" s="310">
        <v>4</v>
      </c>
      <c r="E55" s="139"/>
      <c r="F55" s="139"/>
      <c r="G55" s="139"/>
      <c r="H55" s="139"/>
      <c r="I55" s="139"/>
      <c r="J55" s="311"/>
    </row>
    <row r="56" spans="1:19" s="43" customFormat="1" ht="14.25" customHeight="1" outlineLevel="1">
      <c r="A56" s="308" t="s">
        <v>73</v>
      </c>
      <c r="B56" s="315" t="s">
        <v>140</v>
      </c>
      <c r="C56" s="46" t="s">
        <v>127</v>
      </c>
      <c r="D56" s="310">
        <v>2</v>
      </c>
      <c r="E56" s="139"/>
      <c r="F56" s="139"/>
      <c r="G56" s="139"/>
      <c r="H56" s="139"/>
      <c r="I56" s="139"/>
      <c r="J56" s="311"/>
    </row>
    <row r="57" spans="1:19" s="43" customFormat="1" ht="14.25" customHeight="1" outlineLevel="1">
      <c r="A57" s="308" t="s">
        <v>73</v>
      </c>
      <c r="B57" s="315" t="s">
        <v>140</v>
      </c>
      <c r="C57" s="46" t="s">
        <v>128</v>
      </c>
      <c r="D57" s="310">
        <v>2</v>
      </c>
      <c r="E57" s="139"/>
      <c r="F57" s="139"/>
      <c r="G57" s="139"/>
      <c r="H57" s="139"/>
      <c r="I57" s="139"/>
      <c r="J57" s="311"/>
    </row>
    <row r="58" spans="1:19" s="43" customFormat="1" ht="14.25" customHeight="1" outlineLevel="1">
      <c r="A58" s="308" t="s">
        <v>73</v>
      </c>
      <c r="B58" s="315" t="s">
        <v>140</v>
      </c>
      <c r="C58" s="46" t="s">
        <v>129</v>
      </c>
      <c r="D58" s="310">
        <v>3</v>
      </c>
      <c r="E58" s="139"/>
      <c r="F58" s="139"/>
      <c r="G58" s="139"/>
      <c r="H58" s="139"/>
      <c r="I58" s="139"/>
      <c r="J58" s="311"/>
    </row>
    <row r="59" spans="1:19" s="43" customFormat="1" ht="14.25" customHeight="1" outlineLevel="1">
      <c r="B59" s="46"/>
      <c r="C59" s="46"/>
      <c r="E59" s="139"/>
      <c r="F59" s="139"/>
      <c r="G59" s="139"/>
      <c r="H59" s="139"/>
      <c r="I59" s="139"/>
      <c r="J59" s="208"/>
      <c r="K59" s="46"/>
      <c r="L59" s="46"/>
      <c r="M59" s="46"/>
      <c r="N59" s="46"/>
      <c r="O59" s="46"/>
      <c r="P59" s="46"/>
      <c r="Q59" s="46"/>
      <c r="R59" s="46"/>
      <c r="S59" s="46"/>
    </row>
    <row r="60" spans="1:19" s="43" customFormat="1" ht="14.25" customHeight="1" outlineLevel="1">
      <c r="A60" s="308"/>
      <c r="B60" s="309"/>
      <c r="C60" s="46"/>
      <c r="D60" s="310"/>
      <c r="E60" s="139"/>
      <c r="F60" s="139"/>
      <c r="G60" s="139"/>
      <c r="H60" s="139"/>
      <c r="I60" s="139"/>
      <c r="J60" s="311"/>
    </row>
    <row r="61" spans="1:19" s="308" customFormat="1" ht="19.5" customHeight="1" outlineLevel="1">
      <c r="A61" s="308" t="s">
        <v>73</v>
      </c>
      <c r="B61" s="304" t="s">
        <v>140</v>
      </c>
      <c r="C61" s="305" t="s">
        <v>430</v>
      </c>
      <c r="D61" s="306"/>
      <c r="E61" s="139">
        <v>549876.39924938278</v>
      </c>
      <c r="F61" s="139">
        <v>293493.41186074947</v>
      </c>
      <c r="G61" s="139">
        <v>262194.14720669662</v>
      </c>
      <c r="H61" s="139">
        <v>133639.93673049545</v>
      </c>
      <c r="I61" s="139">
        <v>31482.473996356835</v>
      </c>
      <c r="J61" s="307">
        <v>5048.9999999999991</v>
      </c>
      <c r="K61" s="248"/>
      <c r="L61" s="11"/>
      <c r="M61" s="248"/>
      <c r="N61" s="11" t="s">
        <v>52</v>
      </c>
      <c r="O61" s="248"/>
      <c r="P61" s="11"/>
      <c r="Q61" s="248"/>
      <c r="R61" s="11"/>
      <c r="S61" s="248"/>
    </row>
    <row r="62" spans="1:19" s="308" customFormat="1" ht="19.5" customHeight="1" outlineLevel="1">
      <c r="A62" s="308" t="s">
        <v>73</v>
      </c>
      <c r="B62" s="315" t="s">
        <v>140</v>
      </c>
      <c r="C62" s="241" t="s">
        <v>380</v>
      </c>
      <c r="D62" s="316">
        <v>1</v>
      </c>
      <c r="E62" s="139"/>
      <c r="F62" s="139"/>
      <c r="G62" s="139"/>
      <c r="H62" s="139"/>
      <c r="I62" s="139"/>
      <c r="J62" s="253"/>
      <c r="K62" s="248"/>
      <c r="L62" s="11"/>
      <c r="M62" s="248"/>
      <c r="N62" s="11"/>
      <c r="O62" s="248"/>
      <c r="P62" s="11"/>
      <c r="Q62" s="248"/>
      <c r="R62" s="11"/>
      <c r="S62" s="248"/>
    </row>
    <row r="63" spans="1:19" s="43" customFormat="1" ht="14.25" customHeight="1" outlineLevel="1">
      <c r="A63" s="308" t="s">
        <v>73</v>
      </c>
      <c r="B63" s="315" t="s">
        <v>140</v>
      </c>
      <c r="C63" s="46" t="s">
        <v>135</v>
      </c>
      <c r="D63" s="310">
        <v>2</v>
      </c>
      <c r="E63" s="139"/>
      <c r="F63" s="139"/>
      <c r="G63" s="139"/>
      <c r="H63" s="139"/>
      <c r="I63" s="139"/>
      <c r="J63" s="311"/>
    </row>
    <row r="64" spans="1:19" s="43" customFormat="1" ht="14.25" customHeight="1" outlineLevel="1">
      <c r="A64" s="308" t="s">
        <v>73</v>
      </c>
      <c r="B64" s="315" t="s">
        <v>140</v>
      </c>
      <c r="C64" s="46" t="s">
        <v>125</v>
      </c>
      <c r="D64" s="310">
        <v>2</v>
      </c>
      <c r="E64" s="139"/>
      <c r="F64" s="139"/>
      <c r="G64" s="139"/>
      <c r="H64" s="139"/>
      <c r="I64" s="139"/>
      <c r="J64" s="311"/>
    </row>
    <row r="65" spans="1:19" s="43" customFormat="1" ht="14.25" customHeight="1" outlineLevel="1">
      <c r="A65" s="308" t="s">
        <v>73</v>
      </c>
      <c r="B65" s="315" t="s">
        <v>140</v>
      </c>
      <c r="C65" s="46" t="s">
        <v>136</v>
      </c>
      <c r="D65" s="310">
        <v>3</v>
      </c>
      <c r="E65" s="139"/>
      <c r="F65" s="139"/>
      <c r="G65" s="139"/>
      <c r="H65" s="139"/>
      <c r="I65" s="139"/>
      <c r="J65" s="311"/>
    </row>
    <row r="66" spans="1:19" s="43" customFormat="1" ht="14.25" customHeight="1" outlineLevel="1">
      <c r="A66" s="308"/>
      <c r="B66" s="309"/>
      <c r="C66" s="46"/>
      <c r="D66" s="310"/>
      <c r="E66" s="139"/>
      <c r="F66" s="139"/>
      <c r="G66" s="139"/>
      <c r="H66" s="139"/>
      <c r="I66" s="139"/>
      <c r="J66" s="311"/>
    </row>
    <row r="67" spans="1:19" s="308" customFormat="1" ht="19.5" customHeight="1" outlineLevel="1">
      <c r="A67" s="308" t="s">
        <v>73</v>
      </c>
      <c r="B67" s="304" t="s">
        <v>141</v>
      </c>
      <c r="C67" s="305" t="s">
        <v>315</v>
      </c>
      <c r="D67" s="306"/>
      <c r="E67" s="139">
        <v>989078.46822455968</v>
      </c>
      <c r="F67" s="139">
        <v>472984.08111996716</v>
      </c>
      <c r="G67" s="139">
        <v>526788.84865019529</v>
      </c>
      <c r="H67" s="139">
        <v>269930.13719028467</v>
      </c>
      <c r="I67" s="139">
        <v>85135.341145393773</v>
      </c>
      <c r="J67" s="307">
        <v>6529.6</v>
      </c>
      <c r="K67" s="248"/>
      <c r="L67" s="11"/>
      <c r="M67" s="248" t="s">
        <v>52</v>
      </c>
      <c r="N67" s="11"/>
      <c r="O67" s="248"/>
      <c r="P67" s="11"/>
      <c r="Q67" s="248"/>
      <c r="R67" s="11"/>
      <c r="S67" s="248"/>
    </row>
    <row r="68" spans="1:19" s="308" customFormat="1" ht="19.5" customHeight="1" outlineLevel="1">
      <c r="A68" s="308" t="s">
        <v>73</v>
      </c>
      <c r="B68" s="315" t="s">
        <v>141</v>
      </c>
      <c r="C68" s="241" t="s">
        <v>130</v>
      </c>
      <c r="D68" s="316">
        <v>7</v>
      </c>
      <c r="E68" s="139"/>
      <c r="F68" s="139"/>
      <c r="G68" s="139"/>
      <c r="H68" s="139"/>
      <c r="I68" s="139"/>
      <c r="J68" s="317"/>
      <c r="K68" s="253"/>
      <c r="L68" s="253"/>
      <c r="M68" s="253"/>
      <c r="N68" s="253"/>
      <c r="O68" s="253"/>
      <c r="P68" s="253"/>
      <c r="Q68" s="253"/>
      <c r="R68" s="253"/>
      <c r="S68" s="253"/>
    </row>
    <row r="69" spans="1:19" s="43" customFormat="1" ht="14.25" customHeight="1" outlineLevel="1">
      <c r="A69" s="308" t="s">
        <v>73</v>
      </c>
      <c r="B69" s="315" t="s">
        <v>141</v>
      </c>
      <c r="C69" s="56" t="s">
        <v>131</v>
      </c>
      <c r="D69" s="310">
        <v>7</v>
      </c>
      <c r="E69" s="139"/>
      <c r="F69" s="139"/>
      <c r="G69" s="139"/>
      <c r="H69" s="139"/>
      <c r="I69" s="139"/>
      <c r="J69" s="311"/>
    </row>
    <row r="70" spans="1:19" s="43" customFormat="1" ht="14.25" customHeight="1" outlineLevel="1">
      <c r="A70" s="308" t="s">
        <v>73</v>
      </c>
      <c r="B70" s="315" t="s">
        <v>141</v>
      </c>
      <c r="C70" s="56" t="s">
        <v>132</v>
      </c>
      <c r="D70" s="310">
        <v>7</v>
      </c>
      <c r="E70" s="139"/>
      <c r="F70" s="139"/>
      <c r="G70" s="139"/>
      <c r="H70" s="139"/>
      <c r="I70" s="139"/>
      <c r="J70" s="311"/>
    </row>
    <row r="71" spans="1:19" s="43" customFormat="1" ht="14.25" customHeight="1" outlineLevel="1">
      <c r="A71" s="308"/>
      <c r="B71" s="315"/>
      <c r="C71" s="319"/>
      <c r="D71" s="310"/>
      <c r="E71" s="99"/>
      <c r="F71" s="99"/>
      <c r="G71" s="99"/>
      <c r="H71" s="99"/>
      <c r="I71" s="99"/>
      <c r="J71" s="311"/>
    </row>
    <row r="72" spans="1:19" s="43" customFormat="1" ht="14.25" customHeight="1" outlineLevel="1">
      <c r="A72" s="308"/>
      <c r="B72" s="315"/>
      <c r="C72" s="46"/>
      <c r="D72" s="310"/>
      <c r="E72" s="99"/>
      <c r="F72" s="99"/>
      <c r="G72" s="99"/>
      <c r="H72" s="99"/>
      <c r="I72" s="99"/>
      <c r="J72" s="311"/>
    </row>
    <row r="73" spans="1:19" s="43" customFormat="1" ht="14.25" customHeight="1" outlineLevel="1">
      <c r="A73" s="308"/>
      <c r="B73" s="315"/>
      <c r="C73" s="46"/>
      <c r="D73" s="310"/>
      <c r="E73" s="99"/>
      <c r="F73" s="99"/>
      <c r="G73" s="99"/>
      <c r="H73" s="99"/>
      <c r="I73" s="99"/>
      <c r="J73" s="311"/>
    </row>
    <row r="74" spans="1:19" s="43" customFormat="1" ht="15.5">
      <c r="B74" s="46"/>
      <c r="C74" s="46"/>
      <c r="E74" s="99"/>
      <c r="F74" s="99"/>
      <c r="G74" s="99"/>
      <c r="H74" s="99"/>
      <c r="I74" s="99"/>
      <c r="J74" s="63"/>
      <c r="K74" s="46"/>
      <c r="L74" s="46"/>
      <c r="M74" s="46"/>
      <c r="N74" s="46"/>
      <c r="O74" s="46"/>
      <c r="P74" s="46"/>
      <c r="Q74" s="46"/>
      <c r="R74" s="46"/>
      <c r="S74" s="46"/>
    </row>
    <row r="75" spans="1:19" s="43" customFormat="1" ht="15.5">
      <c r="A75" s="250" t="s">
        <v>97</v>
      </c>
      <c r="C75" s="46"/>
      <c r="D75" s="310"/>
      <c r="E75" s="99"/>
      <c r="F75" s="99"/>
      <c r="G75" s="99"/>
      <c r="H75" s="99"/>
      <c r="I75" s="99"/>
      <c r="J75" s="311"/>
    </row>
    <row r="76" spans="1:19" s="46" customFormat="1" ht="15.5" outlineLevel="1">
      <c r="B76" s="320" t="s">
        <v>142</v>
      </c>
      <c r="E76" s="99"/>
      <c r="F76" s="99"/>
      <c r="G76" s="99"/>
      <c r="H76" s="99"/>
      <c r="I76" s="99"/>
    </row>
    <row r="77" spans="1:19" s="46" customFormat="1" ht="15.5">
      <c r="B77" s="46" t="s">
        <v>162</v>
      </c>
      <c r="E77" s="99"/>
      <c r="F77" s="99"/>
      <c r="G77" s="99"/>
      <c r="H77" s="99"/>
      <c r="I77" s="99"/>
    </row>
    <row r="78" spans="1:19" s="46" customFormat="1" ht="15.5">
      <c r="B78" s="46" t="s">
        <v>92</v>
      </c>
      <c r="E78" s="99"/>
      <c r="F78" s="99"/>
      <c r="G78" s="99"/>
      <c r="H78" s="99"/>
      <c r="I78" s="99"/>
    </row>
    <row r="79" spans="1:19" s="43" customFormat="1" ht="18">
      <c r="B79" s="321" t="s">
        <v>321</v>
      </c>
      <c r="E79" s="99"/>
      <c r="F79" s="99"/>
      <c r="G79" s="99"/>
      <c r="H79" s="99"/>
      <c r="I79" s="99"/>
    </row>
    <row r="80" spans="1:19" s="43" customFormat="1" ht="15.5">
      <c r="E80" s="99"/>
      <c r="F80" s="99"/>
      <c r="G80" s="99"/>
      <c r="H80" s="99"/>
      <c r="I80" s="99"/>
    </row>
    <row r="81" spans="5:9" ht="15.5">
      <c r="E81" s="99"/>
      <c r="F81" s="99"/>
      <c r="G81" s="99"/>
      <c r="H81" s="99"/>
      <c r="I81" s="99"/>
    </row>
    <row r="82" spans="5:9" ht="15.5">
      <c r="E82" s="99"/>
      <c r="F82" s="99"/>
      <c r="G82" s="99"/>
      <c r="H82" s="99"/>
      <c r="I82" s="99"/>
    </row>
    <row r="83" spans="5:9" ht="15.5">
      <c r="E83" s="99"/>
      <c r="F83" s="99"/>
      <c r="G83" s="99"/>
      <c r="H83" s="99"/>
      <c r="I83" s="99"/>
    </row>
    <row r="84" spans="5:9" ht="15.5">
      <c r="E84" s="99"/>
      <c r="F84" s="99"/>
      <c r="G84" s="99"/>
      <c r="H84" s="99"/>
      <c r="I84" s="99"/>
    </row>
    <row r="85" spans="5:9" ht="15.5">
      <c r="E85" s="99"/>
      <c r="F85" s="99"/>
      <c r="G85" s="99"/>
      <c r="H85" s="99"/>
      <c r="I85" s="99"/>
    </row>
    <row r="86" spans="5:9" ht="15.5">
      <c r="E86" s="99"/>
      <c r="F86" s="99"/>
      <c r="G86" s="99"/>
      <c r="H86" s="99"/>
      <c r="I86" s="99"/>
    </row>
    <row r="87" spans="5:9" ht="15.5">
      <c r="E87" s="99"/>
      <c r="F87" s="99"/>
      <c r="G87" s="99"/>
      <c r="H87" s="99"/>
      <c r="I87" s="99"/>
    </row>
    <row r="88" spans="5:9" ht="15.5">
      <c r="E88" s="99"/>
      <c r="F88" s="99"/>
      <c r="G88" s="99"/>
      <c r="H88" s="99"/>
      <c r="I88" s="99"/>
    </row>
    <row r="89" spans="5:9" ht="15.5">
      <c r="E89" s="99"/>
      <c r="F89" s="99"/>
      <c r="G89" s="99"/>
      <c r="H89" s="99"/>
      <c r="I89" s="99"/>
    </row>
    <row r="90" spans="5:9" ht="15.5">
      <c r="E90" s="99"/>
      <c r="F90" s="99"/>
      <c r="G90" s="99"/>
      <c r="H90" s="99"/>
      <c r="I90" s="99"/>
    </row>
    <row r="91" spans="5:9" ht="15.5">
      <c r="E91" s="99"/>
      <c r="F91" s="99"/>
      <c r="G91" s="99"/>
      <c r="H91" s="99"/>
      <c r="I91" s="99"/>
    </row>
    <row r="92" spans="5:9" ht="15.5">
      <c r="E92" s="99"/>
      <c r="F92" s="99"/>
      <c r="G92" s="99"/>
      <c r="H92" s="99"/>
      <c r="I92" s="99"/>
    </row>
    <row r="93" spans="5:9" ht="15.5">
      <c r="E93" s="99"/>
      <c r="F93" s="99"/>
      <c r="G93" s="99"/>
      <c r="H93" s="99"/>
      <c r="I93" s="99"/>
    </row>
    <row r="94" spans="5:9" ht="15.5">
      <c r="E94" s="99"/>
      <c r="F94" s="99"/>
      <c r="G94" s="99"/>
      <c r="H94" s="99"/>
      <c r="I94" s="99"/>
    </row>
    <row r="95" spans="5:9" ht="15.5">
      <c r="E95" s="99"/>
      <c r="F95" s="99"/>
      <c r="G95" s="99"/>
      <c r="H95" s="99"/>
      <c r="I95" s="99"/>
    </row>
    <row r="96" spans="5:9" ht="15.5">
      <c r="E96" s="99"/>
      <c r="F96" s="99"/>
      <c r="G96" s="99"/>
      <c r="H96" s="99"/>
      <c r="I96" s="99"/>
    </row>
    <row r="97" spans="5:9" ht="15.5">
      <c r="E97" s="99"/>
      <c r="F97" s="99"/>
      <c r="G97" s="99"/>
      <c r="H97" s="99"/>
      <c r="I97" s="99"/>
    </row>
    <row r="98" spans="5:9" ht="15.5">
      <c r="E98" s="99"/>
      <c r="F98" s="99"/>
      <c r="G98" s="99"/>
      <c r="H98" s="99"/>
      <c r="I98" s="99"/>
    </row>
    <row r="99" spans="5:9" ht="15.5">
      <c r="E99" s="99"/>
      <c r="F99" s="99"/>
      <c r="G99" s="99"/>
      <c r="H99" s="99"/>
      <c r="I99" s="99"/>
    </row>
    <row r="100" spans="5:9" ht="15.5">
      <c r="E100" s="99"/>
      <c r="F100" s="99"/>
      <c r="G100" s="99"/>
      <c r="H100" s="99"/>
      <c r="I100" s="99"/>
    </row>
    <row r="101" spans="5:9" ht="15.5">
      <c r="E101" s="99"/>
      <c r="F101" s="99"/>
      <c r="G101" s="99"/>
      <c r="H101" s="99"/>
      <c r="I101" s="99"/>
    </row>
    <row r="102" spans="5:9" ht="15.5">
      <c r="E102" s="99"/>
      <c r="F102" s="99"/>
      <c r="G102" s="99"/>
      <c r="H102" s="99"/>
      <c r="I102" s="99"/>
    </row>
    <row r="103" spans="5:9" ht="15.5">
      <c r="E103" s="99"/>
      <c r="F103" s="99"/>
      <c r="G103" s="99"/>
      <c r="H103" s="99"/>
      <c r="I103" s="99"/>
    </row>
    <row r="104" spans="5:9" ht="15.5">
      <c r="E104" s="99"/>
      <c r="F104" s="99"/>
      <c r="G104" s="99"/>
      <c r="H104" s="99"/>
      <c r="I104" s="99"/>
    </row>
    <row r="105" spans="5:9" ht="15.5">
      <c r="E105" s="99"/>
      <c r="F105" s="99"/>
      <c r="G105" s="99"/>
      <c r="H105" s="99"/>
      <c r="I105" s="99"/>
    </row>
    <row r="106" spans="5:9" ht="15.5">
      <c r="E106" s="99"/>
      <c r="F106" s="99"/>
      <c r="G106" s="99"/>
      <c r="H106" s="99"/>
      <c r="I106" s="99"/>
    </row>
    <row r="107" spans="5:9" ht="15.5">
      <c r="E107" s="99"/>
      <c r="F107" s="99"/>
      <c r="G107" s="99"/>
      <c r="H107" s="99"/>
      <c r="I107" s="99"/>
    </row>
    <row r="108" spans="5:9" ht="15.5">
      <c r="E108" s="99"/>
      <c r="F108" s="99"/>
      <c r="G108" s="99"/>
      <c r="H108" s="99"/>
      <c r="I108" s="99"/>
    </row>
    <row r="109" spans="5:9" ht="15.5">
      <c r="E109" s="99"/>
      <c r="F109" s="99"/>
      <c r="G109" s="99"/>
      <c r="H109" s="99"/>
      <c r="I109" s="99"/>
    </row>
    <row r="110" spans="5:9" ht="15.5">
      <c r="E110" s="99"/>
      <c r="F110" s="99"/>
      <c r="G110" s="99"/>
      <c r="H110" s="99"/>
      <c r="I110" s="99"/>
    </row>
    <row r="111" spans="5:9" ht="15.5">
      <c r="E111" s="99"/>
      <c r="F111" s="99"/>
      <c r="G111" s="99"/>
      <c r="H111" s="99"/>
      <c r="I111" s="99"/>
    </row>
    <row r="112" spans="5:9" ht="15.5">
      <c r="E112" s="99"/>
      <c r="F112" s="99"/>
      <c r="G112" s="99"/>
      <c r="H112" s="99"/>
      <c r="I112" s="99"/>
    </row>
    <row r="113" spans="5:9" ht="15.5">
      <c r="E113" s="99"/>
      <c r="F113" s="99"/>
      <c r="G113" s="99"/>
      <c r="H113" s="99"/>
      <c r="I113" s="99"/>
    </row>
    <row r="114" spans="5:9" ht="15.5">
      <c r="E114" s="99"/>
      <c r="F114" s="99"/>
      <c r="G114" s="99"/>
      <c r="H114" s="99"/>
      <c r="I114" s="99"/>
    </row>
    <row r="115" spans="5:9" ht="15.5">
      <c r="E115" s="99"/>
      <c r="F115" s="99"/>
      <c r="G115" s="99"/>
      <c r="H115" s="99"/>
      <c r="I115" s="99"/>
    </row>
    <row r="116" spans="5:9" ht="15.5">
      <c r="E116" s="99"/>
      <c r="F116" s="99"/>
      <c r="G116" s="99"/>
      <c r="H116" s="99"/>
      <c r="I116" s="99"/>
    </row>
    <row r="117" spans="5:9" ht="15.5">
      <c r="E117" s="99"/>
      <c r="F117" s="99"/>
      <c r="G117" s="99"/>
      <c r="H117" s="99"/>
      <c r="I117" s="99"/>
    </row>
    <row r="118" spans="5:9" ht="15.5">
      <c r="E118" s="99"/>
      <c r="F118" s="99"/>
      <c r="G118" s="99"/>
      <c r="H118" s="99"/>
      <c r="I118" s="99"/>
    </row>
    <row r="119" spans="5:9" ht="15.5">
      <c r="E119" s="99"/>
      <c r="F119" s="99"/>
      <c r="G119" s="99"/>
      <c r="H119" s="99"/>
      <c r="I119" s="99"/>
    </row>
    <row r="120" spans="5:9" ht="15.5">
      <c r="E120" s="99"/>
      <c r="F120" s="99"/>
      <c r="G120" s="99"/>
      <c r="H120" s="99"/>
      <c r="I120" s="99"/>
    </row>
    <row r="121" spans="5:9" ht="15.5">
      <c r="E121" s="99"/>
      <c r="F121" s="99"/>
      <c r="G121" s="99"/>
      <c r="H121" s="99"/>
      <c r="I121" s="99"/>
    </row>
    <row r="122" spans="5:9" ht="15.5">
      <c r="E122" s="99"/>
      <c r="F122" s="99"/>
      <c r="G122" s="99"/>
      <c r="H122" s="99"/>
      <c r="I122" s="99"/>
    </row>
    <row r="123" spans="5:9" ht="15.5">
      <c r="E123" s="99"/>
      <c r="F123" s="99"/>
      <c r="G123" s="99"/>
      <c r="H123" s="99"/>
      <c r="I123" s="99"/>
    </row>
    <row r="124" spans="5:9" ht="15.5">
      <c r="E124" s="99"/>
      <c r="F124" s="99"/>
      <c r="G124" s="99"/>
      <c r="H124" s="99"/>
      <c r="I124" s="99"/>
    </row>
    <row r="125" spans="5:9" ht="15.5">
      <c r="E125" s="99"/>
      <c r="F125" s="99"/>
      <c r="G125" s="99"/>
      <c r="H125" s="99"/>
      <c r="I125" s="99"/>
    </row>
    <row r="126" spans="5:9" ht="15.5">
      <c r="E126" s="99"/>
      <c r="F126" s="99"/>
      <c r="G126" s="99"/>
      <c r="H126" s="99"/>
      <c r="I126" s="99"/>
    </row>
    <row r="127" spans="5:9" ht="15.5">
      <c r="E127" s="99"/>
      <c r="F127" s="99"/>
      <c r="G127" s="99"/>
      <c r="H127" s="99"/>
      <c r="I127" s="99"/>
    </row>
    <row r="128" spans="5:9" ht="15.5">
      <c r="E128" s="99"/>
      <c r="F128" s="99"/>
      <c r="G128" s="99"/>
      <c r="H128" s="99"/>
      <c r="I128" s="99"/>
    </row>
    <row r="129" spans="5:9" ht="15.5">
      <c r="E129" s="99"/>
      <c r="F129" s="99"/>
      <c r="G129" s="99"/>
      <c r="H129" s="99"/>
      <c r="I129" s="99"/>
    </row>
    <row r="130" spans="5:9" ht="15.5">
      <c r="E130" s="99"/>
      <c r="F130" s="99"/>
      <c r="G130" s="99"/>
      <c r="H130" s="99"/>
      <c r="I130" s="99"/>
    </row>
    <row r="131" spans="5:9" ht="15.5">
      <c r="E131" s="99"/>
      <c r="F131" s="99"/>
      <c r="G131" s="99"/>
      <c r="H131" s="99"/>
      <c r="I131" s="99"/>
    </row>
    <row r="132" spans="5:9" ht="15.5">
      <c r="E132" s="99"/>
      <c r="F132" s="99"/>
      <c r="G132" s="99"/>
      <c r="H132" s="99"/>
      <c r="I132" s="99"/>
    </row>
    <row r="133" spans="5:9" ht="15.5">
      <c r="E133" s="99"/>
      <c r="F133" s="99"/>
      <c r="G133" s="99"/>
      <c r="H133" s="99"/>
      <c r="I133" s="99"/>
    </row>
    <row r="134" spans="5:9" ht="15.5">
      <c r="E134" s="99"/>
      <c r="F134" s="99"/>
      <c r="G134" s="99"/>
      <c r="H134" s="99"/>
      <c r="I134" s="99"/>
    </row>
    <row r="135" spans="5:9" ht="15.5">
      <c r="E135" s="99"/>
      <c r="F135" s="99"/>
      <c r="G135" s="99"/>
      <c r="H135" s="99"/>
      <c r="I135" s="99"/>
    </row>
    <row r="136" spans="5:9" ht="15.5">
      <c r="E136" s="99"/>
      <c r="F136" s="99"/>
      <c r="G136" s="99"/>
      <c r="H136" s="99"/>
      <c r="I136" s="99"/>
    </row>
    <row r="137" spans="5:9" ht="15.5">
      <c r="E137" s="99"/>
      <c r="F137" s="99"/>
      <c r="G137" s="99"/>
      <c r="H137" s="99"/>
      <c r="I137" s="99"/>
    </row>
    <row r="138" spans="5:9" ht="15.5">
      <c r="E138" s="99"/>
      <c r="F138" s="99"/>
      <c r="G138" s="99"/>
      <c r="H138" s="99"/>
      <c r="I138" s="99"/>
    </row>
    <row r="139" spans="5:9" ht="15.5">
      <c r="E139" s="99"/>
      <c r="F139" s="99"/>
      <c r="G139" s="99"/>
      <c r="H139" s="99"/>
      <c r="I139" s="99"/>
    </row>
    <row r="140" spans="5:9" ht="15.5">
      <c r="E140" s="99"/>
      <c r="F140" s="99"/>
      <c r="G140" s="99"/>
      <c r="H140" s="99"/>
      <c r="I140" s="99"/>
    </row>
    <row r="141" spans="5:9" ht="15.5">
      <c r="E141" s="99"/>
      <c r="F141" s="99"/>
      <c r="G141" s="99"/>
      <c r="H141" s="99"/>
      <c r="I141" s="99"/>
    </row>
    <row r="142" spans="5:9" ht="15.5">
      <c r="E142" s="99"/>
      <c r="F142" s="99"/>
      <c r="G142" s="99"/>
      <c r="H142" s="99"/>
      <c r="I142" s="99"/>
    </row>
    <row r="143" spans="5:9" ht="15.5">
      <c r="E143" s="99"/>
      <c r="F143" s="99"/>
      <c r="G143" s="99"/>
      <c r="H143" s="99"/>
      <c r="I143" s="99"/>
    </row>
    <row r="144" spans="5:9" ht="15.5">
      <c r="E144" s="99"/>
      <c r="F144" s="99"/>
      <c r="G144" s="99"/>
      <c r="H144" s="99"/>
      <c r="I144" s="99"/>
    </row>
    <row r="145" spans="5:9" ht="15.5">
      <c r="E145" s="99"/>
      <c r="F145" s="99"/>
      <c r="G145" s="99"/>
      <c r="H145" s="99"/>
      <c r="I145" s="99"/>
    </row>
    <row r="146" spans="5:9" ht="15.5">
      <c r="E146" s="99"/>
      <c r="F146" s="99"/>
      <c r="G146" s="99"/>
      <c r="H146" s="99"/>
      <c r="I146" s="99"/>
    </row>
    <row r="147" spans="5:9" ht="15.5">
      <c r="E147" s="99"/>
      <c r="F147" s="99"/>
      <c r="G147" s="99"/>
      <c r="H147" s="99"/>
      <c r="I147" s="99"/>
    </row>
    <row r="148" spans="5:9" ht="15.5">
      <c r="E148" s="99"/>
      <c r="F148" s="99"/>
      <c r="G148" s="99"/>
      <c r="H148" s="99"/>
      <c r="I148" s="99"/>
    </row>
    <row r="149" spans="5:9" ht="15.5">
      <c r="E149" s="99"/>
      <c r="F149" s="99"/>
      <c r="G149" s="99"/>
      <c r="H149" s="99"/>
      <c r="I149" s="99"/>
    </row>
    <row r="150" spans="5:9" ht="15.5">
      <c r="E150" s="99"/>
      <c r="F150" s="99"/>
      <c r="G150" s="99"/>
      <c r="H150" s="99"/>
      <c r="I150" s="99"/>
    </row>
    <row r="151" spans="5:9" ht="15.5">
      <c r="E151" s="99"/>
      <c r="F151" s="99"/>
      <c r="G151" s="99"/>
      <c r="H151" s="99"/>
      <c r="I151" s="99"/>
    </row>
    <row r="152" spans="5:9" ht="15.5">
      <c r="E152" s="99"/>
      <c r="F152" s="99"/>
      <c r="G152" s="99"/>
      <c r="H152" s="99"/>
      <c r="I152" s="99"/>
    </row>
    <row r="153" spans="5:9" ht="15.5">
      <c r="E153" s="99"/>
      <c r="F153" s="99"/>
      <c r="G153" s="99"/>
      <c r="H153" s="99"/>
      <c r="I153" s="99"/>
    </row>
    <row r="154" spans="5:9" ht="15.5">
      <c r="E154" s="99"/>
      <c r="F154" s="99"/>
      <c r="G154" s="99"/>
      <c r="H154" s="99"/>
      <c r="I154" s="99"/>
    </row>
    <row r="155" spans="5:9" ht="15.5">
      <c r="E155" s="99"/>
      <c r="F155" s="99"/>
      <c r="G155" s="99"/>
      <c r="H155" s="99"/>
      <c r="I155" s="99"/>
    </row>
    <row r="156" spans="5:9" ht="15.5">
      <c r="E156" s="99"/>
      <c r="F156" s="99"/>
      <c r="G156" s="99"/>
      <c r="H156" s="99"/>
      <c r="I156" s="99"/>
    </row>
    <row r="157" spans="5:9" ht="15.5">
      <c r="E157" s="99"/>
      <c r="F157" s="99"/>
      <c r="G157" s="99"/>
      <c r="H157" s="99"/>
      <c r="I157" s="99"/>
    </row>
    <row r="158" spans="5:9" ht="15.5">
      <c r="E158" s="99"/>
      <c r="F158" s="99"/>
      <c r="G158" s="99"/>
      <c r="H158" s="99"/>
      <c r="I158" s="99"/>
    </row>
    <row r="159" spans="5:9" ht="15.5">
      <c r="E159" s="99"/>
      <c r="F159" s="99"/>
      <c r="G159" s="99"/>
      <c r="H159" s="99"/>
      <c r="I159" s="99"/>
    </row>
    <row r="160" spans="5:9" ht="15.5">
      <c r="E160" s="99"/>
      <c r="F160" s="99"/>
      <c r="G160" s="99"/>
      <c r="H160" s="99"/>
      <c r="I160" s="99"/>
    </row>
    <row r="161" spans="5:9" ht="15.5">
      <c r="E161" s="99"/>
      <c r="F161" s="99"/>
      <c r="G161" s="99"/>
      <c r="H161" s="99"/>
      <c r="I161" s="99"/>
    </row>
    <row r="162" spans="5:9" ht="15.5">
      <c r="E162" s="99"/>
      <c r="F162" s="99"/>
      <c r="G162" s="99"/>
      <c r="H162" s="99"/>
      <c r="I162" s="99"/>
    </row>
    <row r="163" spans="5:9" ht="15.5">
      <c r="E163" s="99"/>
      <c r="F163" s="99"/>
      <c r="G163" s="99"/>
      <c r="H163" s="99"/>
      <c r="I163" s="99"/>
    </row>
    <row r="164" spans="5:9" ht="15.5">
      <c r="E164" s="99"/>
      <c r="F164" s="99"/>
      <c r="G164" s="99"/>
      <c r="H164" s="99"/>
      <c r="I164" s="99"/>
    </row>
    <row r="165" spans="5:9" ht="15.5">
      <c r="E165" s="99"/>
      <c r="F165" s="99"/>
      <c r="G165" s="99"/>
      <c r="H165" s="99"/>
      <c r="I165" s="99"/>
    </row>
    <row r="166" spans="5:9" ht="15.5">
      <c r="E166" s="99"/>
      <c r="F166" s="99"/>
      <c r="G166" s="99"/>
      <c r="H166" s="99"/>
      <c r="I166" s="99"/>
    </row>
    <row r="167" spans="5:9" ht="15.5">
      <c r="E167" s="99"/>
      <c r="F167" s="99"/>
      <c r="G167" s="99"/>
      <c r="H167" s="99"/>
      <c r="I167" s="99"/>
    </row>
    <row r="168" spans="5:9" ht="15.5">
      <c r="E168" s="99"/>
      <c r="F168" s="99"/>
      <c r="G168" s="99"/>
      <c r="H168" s="99"/>
      <c r="I168" s="99"/>
    </row>
    <row r="169" spans="5:9" ht="15.5">
      <c r="E169" s="99"/>
      <c r="F169" s="99"/>
      <c r="G169" s="99"/>
      <c r="H169" s="99"/>
      <c r="I169" s="99"/>
    </row>
    <row r="170" spans="5:9" ht="15.5">
      <c r="E170" s="99"/>
      <c r="F170" s="99"/>
      <c r="G170" s="99"/>
      <c r="H170" s="99"/>
      <c r="I170" s="99"/>
    </row>
    <row r="171" spans="5:9" ht="15.5">
      <c r="E171" s="99"/>
      <c r="F171" s="99"/>
      <c r="G171" s="99"/>
      <c r="H171" s="99"/>
      <c r="I171" s="99"/>
    </row>
    <row r="172" spans="5:9" ht="15.5">
      <c r="E172" s="99"/>
      <c r="F172" s="99"/>
      <c r="G172" s="99"/>
      <c r="H172" s="99"/>
      <c r="I172" s="99"/>
    </row>
    <row r="173" spans="5:9" ht="15.5">
      <c r="E173" s="99"/>
      <c r="F173" s="99"/>
      <c r="G173" s="99"/>
      <c r="H173" s="99"/>
      <c r="I173" s="99"/>
    </row>
    <row r="174" spans="5:9" ht="15.5">
      <c r="E174" s="99"/>
      <c r="F174" s="99"/>
      <c r="G174" s="99"/>
      <c r="H174" s="99"/>
      <c r="I174" s="99"/>
    </row>
    <row r="175" spans="5:9" ht="15.5">
      <c r="E175" s="99"/>
      <c r="F175" s="99"/>
      <c r="G175" s="99"/>
      <c r="H175" s="99"/>
      <c r="I175" s="99"/>
    </row>
    <row r="176" spans="5:9" ht="15.5">
      <c r="E176" s="99"/>
      <c r="F176" s="99"/>
      <c r="G176" s="99"/>
      <c r="H176" s="99"/>
      <c r="I176" s="99"/>
    </row>
    <row r="177" spans="5:9" ht="15.5">
      <c r="E177" s="99"/>
      <c r="F177" s="99"/>
      <c r="G177" s="99"/>
      <c r="H177" s="99"/>
      <c r="I177" s="99"/>
    </row>
    <row r="178" spans="5:9" ht="15.5">
      <c r="E178" s="99"/>
      <c r="F178" s="99"/>
      <c r="G178" s="99"/>
      <c r="H178" s="99"/>
      <c r="I178" s="99"/>
    </row>
    <row r="179" spans="5:9" ht="15.5">
      <c r="E179" s="99"/>
      <c r="F179" s="99"/>
      <c r="G179" s="99"/>
      <c r="H179" s="99"/>
      <c r="I179" s="99"/>
    </row>
    <row r="180" spans="5:9" ht="15.5">
      <c r="E180" s="99"/>
      <c r="F180" s="99"/>
      <c r="G180" s="99"/>
      <c r="H180" s="99"/>
      <c r="I180" s="99"/>
    </row>
    <row r="181" spans="5:9" ht="15.5">
      <c r="E181" s="99"/>
      <c r="F181" s="99"/>
      <c r="G181" s="99"/>
      <c r="H181" s="99"/>
      <c r="I181" s="99"/>
    </row>
    <row r="182" spans="5:9" ht="15.5">
      <c r="E182" s="99"/>
      <c r="F182" s="99"/>
      <c r="G182" s="99"/>
      <c r="H182" s="99"/>
      <c r="I182" s="99"/>
    </row>
    <row r="183" spans="5:9" ht="15.5">
      <c r="E183" s="99"/>
      <c r="F183" s="99"/>
      <c r="G183" s="99"/>
      <c r="H183" s="99"/>
      <c r="I183" s="99"/>
    </row>
    <row r="184" spans="5:9" ht="15.5">
      <c r="E184" s="99"/>
      <c r="F184" s="99"/>
      <c r="G184" s="99"/>
      <c r="H184" s="99"/>
      <c r="I184" s="99"/>
    </row>
    <row r="185" spans="5:9" ht="15.5">
      <c r="E185" s="99"/>
      <c r="F185" s="99"/>
      <c r="G185" s="99"/>
      <c r="H185" s="99"/>
      <c r="I185" s="99"/>
    </row>
    <row r="186" spans="5:9" ht="15.5">
      <c r="E186" s="99"/>
      <c r="F186" s="99"/>
      <c r="G186" s="99"/>
      <c r="H186" s="99"/>
      <c r="I186" s="99"/>
    </row>
    <row r="187" spans="5:9" ht="15.5">
      <c r="E187" s="99"/>
      <c r="F187" s="99"/>
      <c r="G187" s="99"/>
      <c r="H187" s="99"/>
      <c r="I187" s="99"/>
    </row>
    <row r="188" spans="5:9" ht="15.5">
      <c r="E188" s="99"/>
      <c r="F188" s="99"/>
      <c r="G188" s="99"/>
      <c r="H188" s="99"/>
      <c r="I188" s="99"/>
    </row>
    <row r="189" spans="5:9" ht="15.5">
      <c r="E189" s="99"/>
      <c r="F189" s="99"/>
      <c r="G189" s="99"/>
      <c r="H189" s="99"/>
      <c r="I189" s="99"/>
    </row>
    <row r="190" spans="5:9" ht="15.5">
      <c r="E190" s="99"/>
      <c r="F190" s="99"/>
      <c r="G190" s="99"/>
      <c r="H190" s="99"/>
      <c r="I190" s="99"/>
    </row>
    <row r="191" spans="5:9" ht="15.5">
      <c r="E191" s="99"/>
      <c r="F191" s="99"/>
      <c r="G191" s="99"/>
      <c r="H191" s="99"/>
      <c r="I191" s="99"/>
    </row>
    <row r="192" spans="5:9" ht="15.5">
      <c r="E192" s="99"/>
      <c r="F192" s="99"/>
      <c r="G192" s="99"/>
      <c r="H192" s="99"/>
      <c r="I192" s="99"/>
    </row>
    <row r="193" spans="5:9" ht="15.5">
      <c r="E193" s="99"/>
      <c r="F193" s="99"/>
      <c r="G193" s="99"/>
      <c r="H193" s="99"/>
      <c r="I193" s="99"/>
    </row>
    <row r="194" spans="5:9" ht="15.5">
      <c r="E194" s="99"/>
      <c r="F194" s="99"/>
      <c r="G194" s="99"/>
      <c r="H194" s="99"/>
      <c r="I194" s="99"/>
    </row>
    <row r="195" spans="5:9" ht="15.5">
      <c r="E195" s="99"/>
      <c r="F195" s="99"/>
      <c r="G195" s="99"/>
      <c r="H195" s="99"/>
      <c r="I195" s="99"/>
    </row>
    <row r="196" spans="5:9" ht="15.5">
      <c r="E196" s="99"/>
      <c r="F196" s="99"/>
      <c r="G196" s="99"/>
      <c r="H196" s="99"/>
      <c r="I196" s="99"/>
    </row>
    <row r="197" spans="5:9" ht="15.5">
      <c r="E197" s="99"/>
      <c r="F197" s="99"/>
      <c r="G197" s="99"/>
      <c r="H197" s="99"/>
      <c r="I197" s="99"/>
    </row>
    <row r="198" spans="5:9">
      <c r="E198" s="168"/>
      <c r="F198" s="168"/>
      <c r="G198" s="168"/>
      <c r="H198" s="168"/>
      <c r="I198" s="168"/>
    </row>
    <row r="199" spans="5:9">
      <c r="E199" s="168"/>
      <c r="F199" s="168"/>
      <c r="G199" s="168"/>
      <c r="H199" s="168"/>
      <c r="I199" s="168"/>
    </row>
    <row r="200" spans="5:9">
      <c r="E200" s="85"/>
      <c r="F200" s="85"/>
      <c r="G200" s="85"/>
      <c r="H200" s="85"/>
      <c r="I200" s="85"/>
    </row>
    <row r="201" spans="5:9">
      <c r="E201" s="85"/>
      <c r="F201" s="85"/>
      <c r="G201" s="85"/>
      <c r="H201" s="85"/>
      <c r="I201" s="85"/>
    </row>
    <row r="202" spans="5:9">
      <c r="E202" s="85"/>
      <c r="F202" s="85"/>
      <c r="G202" s="85"/>
      <c r="H202" s="85"/>
      <c r="I202" s="85"/>
    </row>
    <row r="203" spans="5:9">
      <c r="E203" s="85"/>
      <c r="F203" s="85"/>
      <c r="G203" s="85"/>
      <c r="H203" s="85"/>
      <c r="I203" s="85"/>
    </row>
    <row r="204" spans="5:9">
      <c r="E204" s="85"/>
      <c r="F204" s="85"/>
      <c r="G204" s="85"/>
      <c r="H204" s="85"/>
      <c r="I204" s="85"/>
    </row>
    <row r="205" spans="5:9">
      <c r="E205" s="85"/>
      <c r="F205" s="85"/>
      <c r="G205" s="85"/>
      <c r="H205" s="85"/>
      <c r="I205" s="85"/>
    </row>
    <row r="206" spans="5:9">
      <c r="E206" s="85"/>
      <c r="F206" s="85"/>
      <c r="G206" s="85"/>
      <c r="H206" s="85"/>
      <c r="I206" s="85"/>
    </row>
    <row r="207" spans="5:9">
      <c r="E207" s="85"/>
      <c r="F207" s="85"/>
      <c r="G207" s="85"/>
      <c r="H207" s="85"/>
      <c r="I207" s="85"/>
    </row>
    <row r="208" spans="5:9">
      <c r="E208" s="85"/>
      <c r="F208" s="85"/>
      <c r="G208" s="85"/>
      <c r="H208" s="85"/>
      <c r="I208" s="85"/>
    </row>
    <row r="209" spans="5:9">
      <c r="E209" s="85"/>
      <c r="F209" s="85"/>
      <c r="G209" s="85"/>
      <c r="H209" s="85"/>
      <c r="I209" s="85"/>
    </row>
    <row r="210" spans="5:9">
      <c r="E210" s="85"/>
      <c r="F210" s="85"/>
      <c r="G210" s="85"/>
      <c r="H210" s="85"/>
      <c r="I210" s="85"/>
    </row>
    <row r="211" spans="5:9">
      <c r="E211" s="85"/>
      <c r="F211" s="85"/>
      <c r="G211" s="85"/>
      <c r="H211" s="85"/>
      <c r="I211" s="85"/>
    </row>
    <row r="212" spans="5:9">
      <c r="E212" s="85"/>
      <c r="F212" s="85"/>
      <c r="G212" s="85"/>
      <c r="H212" s="85"/>
      <c r="I212" s="85"/>
    </row>
    <row r="213" spans="5:9">
      <c r="E213" s="168"/>
      <c r="F213" s="168"/>
      <c r="G213" s="168"/>
      <c r="H213" s="168"/>
      <c r="I213" s="168"/>
    </row>
    <row r="214" spans="5:9">
      <c r="E214" s="168"/>
      <c r="F214" s="168"/>
      <c r="G214" s="168"/>
      <c r="H214" s="168"/>
      <c r="I214" s="168"/>
    </row>
    <row r="215" spans="5:9" ht="15.5">
      <c r="E215" s="56"/>
      <c r="F215" s="56"/>
      <c r="G215" s="56"/>
      <c r="H215" s="56"/>
      <c r="I215" s="56"/>
    </row>
    <row r="216" spans="5:9" ht="15.5">
      <c r="E216" s="56"/>
      <c r="F216" s="56"/>
      <c r="G216" s="56"/>
      <c r="H216" s="56"/>
      <c r="I216" s="56"/>
    </row>
    <row r="217" spans="5:9" ht="15.5">
      <c r="E217" s="167"/>
      <c r="F217" s="167"/>
      <c r="G217" s="167"/>
      <c r="H217" s="167"/>
      <c r="I217" s="167"/>
    </row>
    <row r="218" spans="5:9" ht="15.5">
      <c r="E218" s="167"/>
      <c r="F218" s="167"/>
      <c r="G218" s="167"/>
      <c r="H218" s="167"/>
      <c r="I218" s="167"/>
    </row>
    <row r="219" spans="5:9" ht="15.5">
      <c r="E219" s="167"/>
      <c r="F219" s="167"/>
      <c r="G219" s="167"/>
      <c r="H219" s="167"/>
      <c r="I219" s="167"/>
    </row>
    <row r="220" spans="5:9">
      <c r="E220" s="168"/>
      <c r="F220" s="168"/>
      <c r="G220" s="168"/>
      <c r="H220" s="168"/>
      <c r="I220" s="168"/>
    </row>
    <row r="221" spans="5:9">
      <c r="E221" s="77"/>
      <c r="F221" s="77"/>
      <c r="G221" s="77"/>
      <c r="H221" s="77"/>
      <c r="I221" s="77"/>
    </row>
    <row r="222" spans="5:9">
      <c r="E222" s="166"/>
      <c r="F222" s="166"/>
      <c r="G222" s="166"/>
      <c r="H222" s="166"/>
      <c r="I222" s="166"/>
    </row>
    <row r="223" spans="5:9">
      <c r="E223" s="166"/>
      <c r="F223" s="166"/>
      <c r="G223" s="166"/>
      <c r="H223" s="166"/>
      <c r="I223" s="166"/>
    </row>
    <row r="224" spans="5:9">
      <c r="E224" s="166"/>
      <c r="F224" s="166"/>
      <c r="G224" s="166"/>
      <c r="H224" s="166"/>
      <c r="I224" s="166"/>
    </row>
    <row r="225" spans="5:9">
      <c r="E225" s="85"/>
      <c r="F225" s="85"/>
      <c r="G225" s="85"/>
      <c r="H225" s="85"/>
      <c r="I225" s="85"/>
    </row>
    <row r="226" spans="5:9">
      <c r="E226" s="85"/>
      <c r="F226" s="85"/>
      <c r="G226" s="85"/>
      <c r="H226" s="85"/>
      <c r="I226" s="85"/>
    </row>
    <row r="227" spans="5:9">
      <c r="E227" s="85"/>
      <c r="F227" s="85"/>
      <c r="G227" s="85"/>
      <c r="H227" s="85"/>
      <c r="I227" s="85"/>
    </row>
    <row r="228" spans="5:9">
      <c r="E228" s="85"/>
      <c r="F228" s="85"/>
      <c r="G228" s="85"/>
      <c r="H228" s="85"/>
      <c r="I228" s="85"/>
    </row>
    <row r="229" spans="5:9">
      <c r="E229" s="85"/>
      <c r="F229" s="85"/>
      <c r="G229" s="85"/>
      <c r="H229" s="85"/>
      <c r="I229" s="85"/>
    </row>
    <row r="230" spans="5:9">
      <c r="E230" s="85"/>
      <c r="F230" s="85"/>
      <c r="G230" s="85"/>
      <c r="H230" s="85"/>
      <c r="I230" s="85"/>
    </row>
    <row r="231" spans="5:9">
      <c r="E231" s="85"/>
      <c r="F231" s="85"/>
      <c r="G231" s="85"/>
      <c r="H231" s="85"/>
      <c r="I231" s="85"/>
    </row>
    <row r="232" spans="5:9">
      <c r="E232" s="85"/>
      <c r="F232" s="85"/>
      <c r="G232" s="85"/>
      <c r="H232" s="85"/>
      <c r="I232" s="85"/>
    </row>
    <row r="233" spans="5:9">
      <c r="E233" s="85"/>
      <c r="F233" s="85"/>
      <c r="G233" s="85"/>
      <c r="H233" s="85"/>
      <c r="I233" s="85"/>
    </row>
    <row r="234" spans="5:9">
      <c r="E234" s="85"/>
      <c r="F234" s="85"/>
      <c r="G234" s="85"/>
      <c r="H234" s="85"/>
      <c r="I234" s="85"/>
    </row>
    <row r="235" spans="5:9">
      <c r="E235" s="85"/>
      <c r="F235" s="85"/>
      <c r="G235" s="85"/>
      <c r="H235" s="85"/>
      <c r="I235" s="85"/>
    </row>
    <row r="236" spans="5:9">
      <c r="E236" s="85"/>
      <c r="F236" s="85"/>
      <c r="G236" s="85"/>
      <c r="H236" s="85"/>
      <c r="I236" s="85"/>
    </row>
    <row r="237" spans="5:9">
      <c r="E237" s="85"/>
      <c r="F237" s="85"/>
      <c r="G237" s="85"/>
      <c r="H237" s="85"/>
      <c r="I237" s="85"/>
    </row>
    <row r="238" spans="5:9">
      <c r="E238" s="85"/>
      <c r="F238" s="85"/>
      <c r="G238" s="85"/>
      <c r="H238" s="85"/>
      <c r="I238" s="85"/>
    </row>
    <row r="239" spans="5:9">
      <c r="E239" s="85"/>
      <c r="F239" s="85"/>
      <c r="G239" s="85"/>
      <c r="H239" s="85"/>
      <c r="I239" s="85"/>
    </row>
    <row r="240" spans="5:9">
      <c r="E240" s="168"/>
      <c r="F240" s="168"/>
      <c r="G240" s="168"/>
      <c r="H240" s="168"/>
      <c r="I240" s="168"/>
    </row>
    <row r="241" spans="5:9">
      <c r="E241" s="168"/>
      <c r="F241" s="168"/>
      <c r="G241" s="168"/>
      <c r="H241" s="168"/>
      <c r="I241" s="168"/>
    </row>
    <row r="242" spans="5:9">
      <c r="E242" s="168"/>
      <c r="F242" s="168"/>
      <c r="G242" s="168"/>
      <c r="H242" s="168"/>
      <c r="I242" s="168"/>
    </row>
    <row r="243" spans="5:9" ht="15.5">
      <c r="E243" s="167"/>
      <c r="F243" s="167"/>
      <c r="G243" s="167"/>
      <c r="H243" s="167"/>
      <c r="I243" s="167"/>
    </row>
    <row r="244" spans="5:9" ht="15.5">
      <c r="E244" s="167"/>
      <c r="F244" s="167"/>
      <c r="G244" s="167"/>
      <c r="H244" s="167"/>
      <c r="I244" s="167"/>
    </row>
    <row r="245" spans="5:9">
      <c r="E245" s="166"/>
      <c r="F245" s="166"/>
      <c r="G245" s="166"/>
      <c r="H245" s="166"/>
      <c r="I245" s="166"/>
    </row>
    <row r="246" spans="5:9">
      <c r="E246" s="166"/>
      <c r="F246" s="166"/>
      <c r="G246" s="166"/>
      <c r="H246" s="166"/>
      <c r="I246" s="166"/>
    </row>
    <row r="247" spans="5:9">
      <c r="E247" s="168"/>
      <c r="F247" s="168"/>
      <c r="G247" s="168"/>
      <c r="H247" s="168"/>
      <c r="I247" s="168"/>
    </row>
    <row r="248" spans="5:9">
      <c r="E248" s="169"/>
      <c r="F248" s="169"/>
      <c r="G248" s="169"/>
      <c r="H248" s="169"/>
      <c r="I248" s="169"/>
    </row>
    <row r="249" spans="5:9">
      <c r="E249" s="168"/>
      <c r="F249" s="168"/>
      <c r="G249" s="168"/>
      <c r="H249" s="168"/>
      <c r="I249" s="168"/>
    </row>
    <row r="250" spans="5:9">
      <c r="E250" s="77"/>
      <c r="F250" s="77"/>
      <c r="G250" s="77"/>
      <c r="H250" s="77"/>
      <c r="I250" s="77"/>
    </row>
    <row r="251" spans="5:9">
      <c r="E251" s="75"/>
      <c r="F251" s="75"/>
      <c r="G251" s="75"/>
      <c r="H251" s="75"/>
      <c r="I251" s="75"/>
    </row>
    <row r="252" spans="5:9">
      <c r="E252" s="77"/>
      <c r="F252" s="77"/>
      <c r="G252" s="77"/>
      <c r="H252" s="77"/>
      <c r="I252" s="77"/>
    </row>
  </sheetData>
  <mergeCells count="3">
    <mergeCell ref="K4:S4"/>
    <mergeCell ref="E5:I5"/>
    <mergeCell ref="E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7"/>
  <dimension ref="A1:AK275"/>
  <sheetViews>
    <sheetView showGridLines="0" zoomScale="70" zoomScaleNormal="70" workbookViewId="0">
      <pane ySplit="7" topLeftCell="A26" activePane="bottomLeft" state="frozen"/>
      <selection activeCell="G9" sqref="G9"/>
      <selection pane="bottomLeft" activeCell="J41" sqref="J41"/>
    </sheetView>
  </sheetViews>
  <sheetFormatPr defaultColWidth="9.1796875" defaultRowHeight="17.5" outlineLevelRow="1" outlineLevelCol="1"/>
  <cols>
    <col min="1" max="1" width="9.1796875" style="32"/>
    <col min="2" max="2" width="43.54296875" style="32" customWidth="1"/>
    <col min="3" max="3" width="38.26953125" style="32" customWidth="1"/>
    <col min="4" max="4" width="23.26953125" style="32" bestFit="1" customWidth="1"/>
    <col min="5" max="9" width="12.7265625" style="16" customWidth="1" outlineLevel="1"/>
    <col min="10" max="10" width="52.7265625" style="32" customWidth="1"/>
    <col min="11" max="19" width="4.54296875" style="32" bestFit="1" customWidth="1"/>
    <col min="20" max="21" width="0" style="32" hidden="1" customWidth="1"/>
    <col min="22" max="16384" width="9.1796875" style="32"/>
  </cols>
  <sheetData>
    <row r="1" spans="1:37" s="70" customFormat="1" ht="32.5">
      <c r="A1" s="54" t="s">
        <v>435</v>
      </c>
      <c r="B1" s="79"/>
      <c r="C1" s="74"/>
      <c r="D1" s="71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76"/>
      <c r="S1" s="76"/>
      <c r="T1" s="76"/>
      <c r="U1" s="72"/>
      <c r="V1" s="72"/>
      <c r="W1" s="72"/>
      <c r="X1" s="72"/>
      <c r="Y1" s="72"/>
      <c r="Z1" s="72"/>
      <c r="AA1" s="72"/>
      <c r="AC1" s="73"/>
      <c r="AD1" s="73"/>
      <c r="AE1" s="73"/>
      <c r="AF1" s="73"/>
      <c r="AG1" s="73"/>
      <c r="AH1" s="73"/>
      <c r="AI1" s="73"/>
      <c r="AJ1" s="73"/>
      <c r="AK1" s="73"/>
    </row>
    <row r="2" spans="1:37" s="5" customFormat="1" ht="30">
      <c r="A2" s="6" t="s">
        <v>192</v>
      </c>
      <c r="B2" s="3"/>
      <c r="D2" s="7"/>
      <c r="E2" s="75"/>
      <c r="F2" s="75"/>
      <c r="G2" s="75"/>
      <c r="H2" s="75"/>
      <c r="I2" s="75"/>
      <c r="J2" s="7"/>
      <c r="K2" s="52"/>
      <c r="L2" s="52"/>
      <c r="M2" s="52"/>
      <c r="N2" s="52"/>
      <c r="O2" s="52"/>
      <c r="P2" s="52"/>
      <c r="Q2" s="52"/>
      <c r="R2" s="52"/>
      <c r="S2" s="52"/>
    </row>
    <row r="3" spans="1:37" s="5" customFormat="1">
      <c r="A3" s="3"/>
      <c r="B3" s="3"/>
      <c r="D3" s="7"/>
      <c r="E3" s="75"/>
      <c r="F3" s="75"/>
      <c r="G3" s="75"/>
      <c r="H3" s="75"/>
      <c r="I3" s="75"/>
      <c r="J3" s="7"/>
      <c r="K3" s="52"/>
      <c r="L3" s="52"/>
      <c r="M3" s="52"/>
      <c r="N3" s="52"/>
      <c r="O3" s="52"/>
      <c r="P3" s="52"/>
      <c r="Q3" s="52"/>
      <c r="R3" s="52"/>
      <c r="S3" s="52"/>
    </row>
    <row r="4" spans="1:37" s="53" customFormat="1" ht="18">
      <c r="E4" s="86"/>
      <c r="F4" s="86"/>
      <c r="G4" s="86"/>
      <c r="H4" s="86"/>
      <c r="I4" s="86"/>
      <c r="K4" s="523" t="s">
        <v>70</v>
      </c>
      <c r="L4" s="524"/>
      <c r="M4" s="524"/>
      <c r="N4" s="524"/>
      <c r="O4" s="524"/>
      <c r="P4" s="524"/>
      <c r="Q4" s="524"/>
      <c r="R4" s="524"/>
      <c r="S4" s="525"/>
    </row>
    <row r="5" spans="1:37" s="51" customFormat="1" ht="109">
      <c r="A5" s="50" t="s">
        <v>62</v>
      </c>
      <c r="B5" s="22" t="s">
        <v>61</v>
      </c>
      <c r="C5" s="22" t="s">
        <v>71</v>
      </c>
      <c r="D5" s="22" t="s">
        <v>137</v>
      </c>
      <c r="E5" s="513" t="s">
        <v>259</v>
      </c>
      <c r="F5" s="513"/>
      <c r="G5" s="513"/>
      <c r="H5" s="513"/>
      <c r="I5" s="513"/>
      <c r="J5" s="213" t="s">
        <v>72</v>
      </c>
      <c r="K5" s="24" t="s">
        <v>43</v>
      </c>
      <c r="L5" s="25" t="s">
        <v>44</v>
      </c>
      <c r="M5" s="24" t="s">
        <v>45</v>
      </c>
      <c r="N5" s="25" t="s">
        <v>46</v>
      </c>
      <c r="O5" s="24" t="s">
        <v>47</v>
      </c>
      <c r="P5" s="25" t="s">
        <v>48</v>
      </c>
      <c r="Q5" s="24" t="s">
        <v>49</v>
      </c>
      <c r="R5" s="25" t="s">
        <v>50</v>
      </c>
      <c r="S5" s="24" t="s">
        <v>51</v>
      </c>
      <c r="T5" s="2"/>
      <c r="U5" s="2"/>
    </row>
    <row r="6" spans="1:37" s="43" customFormat="1" ht="15.75" customHeight="1">
      <c r="A6" s="44"/>
      <c r="B6" s="44"/>
      <c r="C6" s="42"/>
      <c r="D6" s="44"/>
      <c r="E6" s="511" t="s">
        <v>434</v>
      </c>
      <c r="F6" s="512"/>
      <c r="G6" s="512"/>
      <c r="H6" s="512"/>
      <c r="I6" s="512"/>
      <c r="J6" s="212" t="s">
        <v>316</v>
      </c>
      <c r="K6" s="48"/>
      <c r="L6" s="48"/>
      <c r="M6" s="48"/>
      <c r="N6" s="48"/>
      <c r="O6" s="48"/>
      <c r="P6" s="48"/>
      <c r="Q6" s="48"/>
      <c r="R6" s="48"/>
      <c r="S6" s="48"/>
    </row>
    <row r="7" spans="1:37" s="43" customFormat="1" ht="20">
      <c r="A7" s="34" t="s">
        <v>73</v>
      </c>
      <c r="B7" s="44"/>
      <c r="C7" s="42"/>
      <c r="D7" s="44"/>
      <c r="E7" s="87" t="s">
        <v>254</v>
      </c>
      <c r="F7" s="87" t="s">
        <v>255</v>
      </c>
      <c r="G7" s="87" t="s">
        <v>256</v>
      </c>
      <c r="H7" s="87" t="s">
        <v>257</v>
      </c>
      <c r="I7" s="87" t="s">
        <v>258</v>
      </c>
      <c r="J7" s="66" t="s">
        <v>434</v>
      </c>
      <c r="K7" s="48"/>
      <c r="L7" s="48"/>
      <c r="M7" s="48"/>
      <c r="N7" s="48"/>
      <c r="O7" s="48"/>
      <c r="P7" s="48"/>
      <c r="Q7" s="48"/>
      <c r="R7" s="48"/>
      <c r="S7" s="48"/>
    </row>
    <row r="8" spans="1:37" s="63" customFormat="1" ht="52.5" customHeight="1">
      <c r="A8" s="47" t="s">
        <v>260</v>
      </c>
      <c r="B8" s="98"/>
      <c r="D8" s="98"/>
      <c r="E8" s="139">
        <v>58496280</v>
      </c>
      <c r="F8" s="139">
        <v>24226623</v>
      </c>
      <c r="G8" s="139">
        <v>38613751</v>
      </c>
      <c r="H8" s="139">
        <v>24462233</v>
      </c>
      <c r="I8" s="139">
        <v>12467757</v>
      </c>
      <c r="J8" s="94"/>
      <c r="K8" s="49"/>
      <c r="L8" s="49"/>
      <c r="M8" s="49"/>
      <c r="N8" s="49"/>
      <c r="O8" s="49"/>
      <c r="P8" s="49"/>
      <c r="Q8" s="49"/>
      <c r="R8" s="49"/>
      <c r="S8" s="49"/>
    </row>
    <row r="9" spans="1:37" s="63" customFormat="1" ht="20">
      <c r="A9" s="89"/>
      <c r="B9" s="98"/>
      <c r="D9" s="98"/>
      <c r="E9" s="88"/>
      <c r="F9" s="88"/>
      <c r="G9" s="88"/>
      <c r="H9" s="88"/>
      <c r="I9" s="88"/>
      <c r="J9" s="94"/>
      <c r="K9" s="49"/>
      <c r="L9" s="49"/>
      <c r="M9" s="49"/>
      <c r="N9" s="49"/>
      <c r="O9" s="49"/>
      <c r="P9" s="49"/>
      <c r="Q9" s="49"/>
      <c r="R9" s="49"/>
      <c r="S9" s="49"/>
    </row>
    <row r="10" spans="1:37" s="43" customFormat="1" ht="20">
      <c r="B10" s="45" t="s">
        <v>329</v>
      </c>
      <c r="C10" s="46"/>
      <c r="E10" s="100"/>
      <c r="F10" s="100"/>
      <c r="G10" s="100"/>
      <c r="H10" s="100"/>
      <c r="I10" s="100"/>
      <c r="K10" s="46"/>
      <c r="L10" s="46"/>
      <c r="M10" s="46"/>
      <c r="N10" s="46"/>
      <c r="O10" s="46"/>
      <c r="P10" s="46"/>
      <c r="Q10" s="46"/>
      <c r="R10" s="46"/>
      <c r="S10" s="46"/>
    </row>
    <row r="11" spans="1:37" s="43" customFormat="1" ht="20">
      <c r="B11" s="45"/>
      <c r="C11" s="46"/>
      <c r="E11" s="100"/>
      <c r="F11" s="100"/>
      <c r="G11" s="100"/>
      <c r="H11" s="100"/>
      <c r="I11" s="100"/>
      <c r="K11" s="46"/>
      <c r="L11" s="46"/>
      <c r="M11" s="46"/>
      <c r="N11" s="46"/>
      <c r="O11" s="46"/>
      <c r="P11" s="46"/>
      <c r="Q11" s="46"/>
      <c r="R11" s="46"/>
      <c r="S11" s="46"/>
    </row>
    <row r="12" spans="1:37" s="308" customFormat="1" ht="19.5" customHeight="1" outlineLevel="1">
      <c r="A12" s="308" t="s">
        <v>73</v>
      </c>
      <c r="B12" s="304" t="s">
        <v>323</v>
      </c>
      <c r="C12" s="305" t="s">
        <v>180</v>
      </c>
      <c r="D12" s="306"/>
      <c r="E12" s="139">
        <v>2334824.4227246721</v>
      </c>
      <c r="F12" s="139">
        <v>1272567.739893608</v>
      </c>
      <c r="G12" s="139">
        <v>1193990.6501076114</v>
      </c>
      <c r="H12" s="139">
        <v>650613.30179241125</v>
      </c>
      <c r="I12" s="139">
        <v>174513.56866633729</v>
      </c>
      <c r="J12" s="307">
        <v>13519.999999999998</v>
      </c>
      <c r="K12" s="248"/>
      <c r="L12" s="11" t="s">
        <v>52</v>
      </c>
      <c r="M12" s="248"/>
      <c r="N12" s="11"/>
      <c r="O12" s="248"/>
      <c r="P12" s="11"/>
      <c r="Q12" s="248"/>
      <c r="R12" s="11"/>
      <c r="S12" s="248"/>
    </row>
    <row r="13" spans="1:37" s="43" customFormat="1" ht="14.25" customHeight="1" outlineLevel="1">
      <c r="A13" s="308" t="s">
        <v>73</v>
      </c>
      <c r="B13" s="315" t="s">
        <v>74</v>
      </c>
      <c r="C13" s="46" t="s">
        <v>102</v>
      </c>
      <c r="D13" s="310">
        <v>1</v>
      </c>
      <c r="E13" s="139"/>
      <c r="F13" s="139"/>
      <c r="G13" s="139"/>
      <c r="H13" s="139"/>
      <c r="I13" s="139"/>
      <c r="J13" s="311"/>
    </row>
    <row r="14" spans="1:37" s="43" customFormat="1" ht="14.25" customHeight="1" outlineLevel="1">
      <c r="A14" s="308" t="s">
        <v>73</v>
      </c>
      <c r="B14" s="315" t="s">
        <v>74</v>
      </c>
      <c r="C14" s="46" t="s">
        <v>103</v>
      </c>
      <c r="D14" s="310">
        <v>1</v>
      </c>
      <c r="E14" s="139"/>
      <c r="F14" s="139"/>
      <c r="G14" s="139"/>
      <c r="H14" s="139"/>
      <c r="I14" s="139"/>
      <c r="J14" s="311"/>
    </row>
    <row r="15" spans="1:37" s="43" customFormat="1" ht="14.25" customHeight="1" outlineLevel="1">
      <c r="A15" s="308" t="s">
        <v>73</v>
      </c>
      <c r="B15" s="315" t="s">
        <v>74</v>
      </c>
      <c r="C15" s="46" t="s">
        <v>104</v>
      </c>
      <c r="D15" s="310">
        <v>2</v>
      </c>
      <c r="E15" s="139"/>
      <c r="F15" s="139"/>
      <c r="G15" s="139"/>
      <c r="H15" s="139"/>
      <c r="I15" s="139"/>
      <c r="J15" s="311"/>
    </row>
    <row r="16" spans="1:37" s="43" customFormat="1" ht="14.25" customHeight="1" outlineLevel="1">
      <c r="A16" s="308" t="s">
        <v>73</v>
      </c>
      <c r="B16" s="315" t="s">
        <v>138</v>
      </c>
      <c r="C16" s="46" t="s">
        <v>109</v>
      </c>
      <c r="D16" s="310">
        <v>1</v>
      </c>
      <c r="E16" s="139"/>
      <c r="F16" s="139"/>
      <c r="G16" s="139"/>
      <c r="H16" s="139"/>
      <c r="I16" s="139"/>
      <c r="J16" s="311"/>
    </row>
    <row r="17" spans="1:19" s="43" customFormat="1" ht="14.25" customHeight="1" outlineLevel="1">
      <c r="A17" s="308" t="s">
        <v>73</v>
      </c>
      <c r="B17" s="315" t="s">
        <v>138</v>
      </c>
      <c r="C17" s="46" t="s">
        <v>110</v>
      </c>
      <c r="D17" s="310">
        <v>3</v>
      </c>
      <c r="E17" s="139"/>
      <c r="F17" s="139"/>
      <c r="G17" s="139"/>
      <c r="H17" s="139"/>
      <c r="I17" s="139"/>
      <c r="J17" s="311"/>
    </row>
    <row r="18" spans="1:19" s="43" customFormat="1" ht="14.25" customHeight="1" outlineLevel="1">
      <c r="A18" s="308" t="s">
        <v>73</v>
      </c>
      <c r="B18" s="315" t="s">
        <v>138</v>
      </c>
      <c r="C18" s="46" t="s">
        <v>111</v>
      </c>
      <c r="D18" s="310">
        <v>5</v>
      </c>
      <c r="E18" s="139"/>
      <c r="F18" s="139"/>
      <c r="G18" s="139"/>
      <c r="H18" s="139"/>
      <c r="I18" s="139"/>
      <c r="J18" s="311"/>
    </row>
    <row r="19" spans="1:19" s="43" customFormat="1" ht="14.25" customHeight="1" outlineLevel="1">
      <c r="A19" s="308" t="s">
        <v>73</v>
      </c>
      <c r="B19" s="315" t="s">
        <v>138</v>
      </c>
      <c r="C19" s="46" t="s">
        <v>145</v>
      </c>
      <c r="D19" s="310">
        <v>1</v>
      </c>
      <c r="E19" s="139"/>
      <c r="F19" s="139"/>
      <c r="G19" s="139"/>
      <c r="H19" s="139"/>
      <c r="I19" s="139"/>
      <c r="J19" s="311"/>
    </row>
    <row r="20" spans="1:19" s="43" customFormat="1" ht="14.25" customHeight="1" outlineLevel="1">
      <c r="A20" s="308" t="s">
        <v>73</v>
      </c>
      <c r="B20" s="315" t="s">
        <v>138</v>
      </c>
      <c r="C20" s="46" t="s">
        <v>147</v>
      </c>
      <c r="D20" s="310">
        <v>1</v>
      </c>
      <c r="E20" s="139"/>
      <c r="F20" s="139"/>
      <c r="G20" s="139"/>
      <c r="H20" s="139"/>
      <c r="I20" s="139"/>
      <c r="J20" s="311"/>
    </row>
    <row r="21" spans="1:19" s="43" customFormat="1" ht="14.25" customHeight="1" outlineLevel="1">
      <c r="A21" s="308" t="s">
        <v>73</v>
      </c>
      <c r="B21" s="315" t="s">
        <v>140</v>
      </c>
      <c r="C21" s="46" t="s">
        <v>222</v>
      </c>
      <c r="D21" s="310">
        <v>2</v>
      </c>
      <c r="E21" s="139"/>
      <c r="F21" s="139"/>
      <c r="G21" s="139"/>
      <c r="H21" s="139"/>
      <c r="I21" s="139"/>
      <c r="J21" s="311"/>
    </row>
    <row r="22" spans="1:19" s="43" customFormat="1" ht="14.25" customHeight="1" outlineLevel="1">
      <c r="A22" s="308" t="s">
        <v>73</v>
      </c>
      <c r="B22" s="315" t="s">
        <v>140</v>
      </c>
      <c r="C22" s="46" t="s">
        <v>135</v>
      </c>
      <c r="D22" s="310">
        <v>1</v>
      </c>
      <c r="E22" s="139"/>
      <c r="F22" s="139"/>
      <c r="G22" s="139"/>
      <c r="H22" s="139"/>
      <c r="I22" s="139"/>
      <c r="J22" s="311"/>
    </row>
    <row r="23" spans="1:19" s="43" customFormat="1" ht="14.25" customHeight="1" outlineLevel="1">
      <c r="A23" s="308" t="s">
        <v>73</v>
      </c>
      <c r="B23" s="315" t="s">
        <v>140</v>
      </c>
      <c r="C23" s="46" t="s">
        <v>136</v>
      </c>
      <c r="D23" s="310">
        <v>1</v>
      </c>
      <c r="E23" s="139"/>
      <c r="F23" s="139"/>
      <c r="G23" s="139"/>
      <c r="H23" s="139"/>
      <c r="I23" s="139"/>
      <c r="J23" s="311"/>
    </row>
    <row r="24" spans="1:19" s="43" customFormat="1" ht="14.15" customHeight="1" outlineLevel="1">
      <c r="A24" s="308" t="s">
        <v>73</v>
      </c>
      <c r="B24" s="315" t="s">
        <v>140</v>
      </c>
      <c r="C24" s="46" t="s">
        <v>191</v>
      </c>
      <c r="D24" s="310">
        <v>1</v>
      </c>
      <c r="E24" s="139"/>
      <c r="F24" s="139"/>
      <c r="G24" s="139"/>
      <c r="H24" s="139"/>
      <c r="I24" s="139"/>
      <c r="J24" s="311"/>
    </row>
    <row r="25" spans="1:19" s="43" customFormat="1" ht="14.25" customHeight="1" outlineLevel="1">
      <c r="A25" s="308" t="s">
        <v>73</v>
      </c>
      <c r="B25" s="315" t="s">
        <v>141</v>
      </c>
      <c r="C25" s="46" t="s">
        <v>130</v>
      </c>
      <c r="D25" s="310">
        <v>1</v>
      </c>
      <c r="E25" s="139"/>
      <c r="F25" s="139"/>
      <c r="G25" s="139"/>
      <c r="H25" s="139"/>
      <c r="I25" s="139"/>
      <c r="J25" s="311"/>
    </row>
    <row r="26" spans="1:19" s="43" customFormat="1" ht="14.15" customHeight="1" outlineLevel="1">
      <c r="A26" s="308" t="s">
        <v>73</v>
      </c>
      <c r="B26" s="315" t="s">
        <v>141</v>
      </c>
      <c r="C26" s="46" t="s">
        <v>131</v>
      </c>
      <c r="D26" s="310">
        <v>1</v>
      </c>
      <c r="E26" s="139"/>
      <c r="F26" s="139"/>
      <c r="G26" s="139"/>
      <c r="H26" s="139"/>
      <c r="I26" s="139"/>
      <c r="J26" s="311"/>
    </row>
    <row r="27" spans="1:19" s="43" customFormat="1" ht="14.15" customHeight="1" outlineLevel="1">
      <c r="A27" s="308" t="s">
        <v>73</v>
      </c>
      <c r="B27" s="315" t="s">
        <v>141</v>
      </c>
      <c r="C27" s="46" t="s">
        <v>132</v>
      </c>
      <c r="D27" s="310">
        <v>1</v>
      </c>
      <c r="E27" s="139"/>
      <c r="F27" s="139"/>
      <c r="G27" s="139"/>
      <c r="H27" s="139"/>
      <c r="I27" s="139"/>
      <c r="J27" s="311"/>
    </row>
    <row r="28" spans="1:19" s="43" customFormat="1" ht="14.25" customHeight="1" outlineLevel="1">
      <c r="A28" s="308"/>
      <c r="B28" s="315"/>
      <c r="C28" s="46"/>
      <c r="D28" s="310"/>
      <c r="E28" s="139"/>
      <c r="F28" s="139"/>
      <c r="G28" s="139"/>
      <c r="H28" s="139"/>
      <c r="I28" s="139"/>
      <c r="J28" s="311"/>
    </row>
    <row r="29" spans="1:19" s="308" customFormat="1" ht="19.5" customHeight="1" outlineLevel="1">
      <c r="A29" s="308" t="s">
        <v>73</v>
      </c>
      <c r="B29" s="304" t="s">
        <v>194</v>
      </c>
      <c r="C29" s="305" t="s">
        <v>198</v>
      </c>
      <c r="D29" s="306"/>
      <c r="E29" s="139">
        <v>2372282.6173422225</v>
      </c>
      <c r="F29" s="139">
        <v>1336827.754182989</v>
      </c>
      <c r="G29" s="139">
        <v>1423405.7521160711</v>
      </c>
      <c r="H29" s="139">
        <v>827740.1594709903</v>
      </c>
      <c r="I29" s="139">
        <v>275994.01342662144</v>
      </c>
      <c r="J29" s="307">
        <v>14287.999999999998</v>
      </c>
      <c r="K29" s="248" t="s">
        <v>52</v>
      </c>
      <c r="L29" s="11" t="s">
        <v>52</v>
      </c>
      <c r="M29" s="248"/>
      <c r="N29" s="11"/>
      <c r="O29" s="248"/>
      <c r="P29" s="11"/>
      <c r="Q29" s="248"/>
      <c r="R29" s="11"/>
      <c r="S29" s="248"/>
    </row>
    <row r="30" spans="1:19" s="43" customFormat="1" ht="14.25" customHeight="1" outlineLevel="1">
      <c r="A30" s="308" t="s">
        <v>73</v>
      </c>
      <c r="B30" s="315" t="s">
        <v>74</v>
      </c>
      <c r="C30" s="46" t="s">
        <v>102</v>
      </c>
      <c r="D30" s="310">
        <v>3</v>
      </c>
      <c r="E30" s="139"/>
      <c r="F30" s="139"/>
      <c r="G30" s="139"/>
      <c r="H30" s="139"/>
      <c r="I30" s="139"/>
      <c r="J30" s="311"/>
    </row>
    <row r="31" spans="1:19" s="43" customFormat="1" ht="14.25" customHeight="1" outlineLevel="1">
      <c r="A31" s="308" t="s">
        <v>73</v>
      </c>
      <c r="B31" s="315" t="s">
        <v>74</v>
      </c>
      <c r="C31" s="46" t="s">
        <v>103</v>
      </c>
      <c r="D31" s="310">
        <v>1</v>
      </c>
      <c r="E31" s="139"/>
      <c r="F31" s="139"/>
      <c r="G31" s="139"/>
      <c r="H31" s="139"/>
      <c r="I31" s="139"/>
      <c r="J31" s="311"/>
    </row>
    <row r="32" spans="1:19" s="43" customFormat="1" ht="14.25" customHeight="1" outlineLevel="1">
      <c r="A32" s="308" t="s">
        <v>73</v>
      </c>
      <c r="B32" s="315" t="s">
        <v>74</v>
      </c>
      <c r="C32" s="46" t="s">
        <v>104</v>
      </c>
      <c r="D32" s="310">
        <v>3</v>
      </c>
      <c r="E32" s="139"/>
      <c r="F32" s="139"/>
      <c r="G32" s="139"/>
      <c r="H32" s="139"/>
      <c r="I32" s="139"/>
      <c r="J32" s="311"/>
    </row>
    <row r="33" spans="1:19" s="43" customFormat="1" ht="14.25" customHeight="1" outlineLevel="1">
      <c r="A33" s="308" t="s">
        <v>73</v>
      </c>
      <c r="B33" s="315" t="s">
        <v>74</v>
      </c>
      <c r="C33" s="46" t="s">
        <v>144</v>
      </c>
      <c r="D33" s="310">
        <v>1</v>
      </c>
      <c r="E33" s="139"/>
      <c r="F33" s="139"/>
      <c r="G33" s="139"/>
      <c r="H33" s="139"/>
      <c r="I33" s="139"/>
      <c r="J33" s="311"/>
    </row>
    <row r="34" spans="1:19" s="43" customFormat="1" ht="14.25" customHeight="1" outlineLevel="1">
      <c r="A34" s="308" t="s">
        <v>73</v>
      </c>
      <c r="B34" s="315" t="s">
        <v>74</v>
      </c>
      <c r="C34" s="46" t="s">
        <v>193</v>
      </c>
      <c r="D34" s="310">
        <v>2</v>
      </c>
      <c r="E34" s="139"/>
      <c r="F34" s="139"/>
      <c r="G34" s="139"/>
      <c r="H34" s="139"/>
      <c r="I34" s="139"/>
      <c r="J34" s="311"/>
    </row>
    <row r="35" spans="1:19" s="43" customFormat="1" ht="14.25" customHeight="1" outlineLevel="1">
      <c r="A35" s="308" t="s">
        <v>73</v>
      </c>
      <c r="B35" s="315" t="s">
        <v>139</v>
      </c>
      <c r="C35" s="46" t="s">
        <v>116</v>
      </c>
      <c r="D35" s="310">
        <v>3</v>
      </c>
      <c r="E35" s="139"/>
      <c r="F35" s="139"/>
      <c r="G35" s="139"/>
      <c r="H35" s="139"/>
      <c r="I35" s="139"/>
      <c r="J35" s="311"/>
    </row>
    <row r="36" spans="1:19" s="43" customFormat="1" ht="14.25" customHeight="1" outlineLevel="1">
      <c r="A36" s="308" t="s">
        <v>73</v>
      </c>
      <c r="B36" s="315" t="s">
        <v>139</v>
      </c>
      <c r="C36" s="46" t="s">
        <v>117</v>
      </c>
      <c r="D36" s="310">
        <v>2</v>
      </c>
      <c r="E36" s="139"/>
      <c r="F36" s="139"/>
      <c r="G36" s="139"/>
      <c r="H36" s="139"/>
      <c r="I36" s="139"/>
      <c r="J36" s="311"/>
    </row>
    <row r="37" spans="1:19" s="43" customFormat="1" ht="14.25" customHeight="1" outlineLevel="1">
      <c r="A37" s="308" t="s">
        <v>73</v>
      </c>
      <c r="B37" s="315" t="s">
        <v>139</v>
      </c>
      <c r="C37" s="46" t="s">
        <v>118</v>
      </c>
      <c r="D37" s="310">
        <v>2</v>
      </c>
      <c r="E37" s="139"/>
      <c r="F37" s="139"/>
      <c r="G37" s="139"/>
      <c r="H37" s="139"/>
      <c r="I37" s="139"/>
      <c r="J37" s="311"/>
    </row>
    <row r="38" spans="1:19" s="43" customFormat="1" ht="14.25" customHeight="1" outlineLevel="1">
      <c r="A38" s="308" t="s">
        <v>73</v>
      </c>
      <c r="B38" s="315" t="s">
        <v>139</v>
      </c>
      <c r="C38" s="46" t="s">
        <v>190</v>
      </c>
      <c r="D38" s="310">
        <v>1</v>
      </c>
      <c r="E38" s="139"/>
      <c r="F38" s="139"/>
      <c r="G38" s="139"/>
      <c r="H38" s="139"/>
      <c r="I38" s="139"/>
      <c r="J38" s="311"/>
    </row>
    <row r="39" spans="1:19" s="43" customFormat="1" ht="14.25" customHeight="1" outlineLevel="1">
      <c r="A39" s="308" t="s">
        <v>73</v>
      </c>
      <c r="B39" s="315" t="s">
        <v>139</v>
      </c>
      <c r="C39" s="46" t="s">
        <v>146</v>
      </c>
      <c r="D39" s="310">
        <v>2</v>
      </c>
      <c r="E39" s="139"/>
      <c r="F39" s="139"/>
      <c r="G39" s="139"/>
      <c r="H39" s="139"/>
      <c r="I39" s="139"/>
      <c r="J39" s="311"/>
    </row>
    <row r="40" spans="1:19" s="43" customFormat="1" ht="14.25" customHeight="1" outlineLevel="1">
      <c r="A40" s="308"/>
      <c r="B40" s="315"/>
      <c r="C40" s="46"/>
      <c r="D40" s="310"/>
      <c r="E40" s="139"/>
      <c r="F40" s="139"/>
      <c r="G40" s="139"/>
      <c r="H40" s="139"/>
      <c r="I40" s="139"/>
      <c r="J40" s="311"/>
    </row>
    <row r="41" spans="1:19" s="308" customFormat="1" ht="19.5" customHeight="1" outlineLevel="1">
      <c r="A41" s="308" t="s">
        <v>73</v>
      </c>
      <c r="B41" s="304" t="s">
        <v>195</v>
      </c>
      <c r="C41" s="305" t="s">
        <v>181</v>
      </c>
      <c r="D41" s="306"/>
      <c r="E41" s="139">
        <v>2318000.281928889</v>
      </c>
      <c r="F41" s="139">
        <v>1293747.7607516393</v>
      </c>
      <c r="G41" s="139">
        <v>1281860.3556219859</v>
      </c>
      <c r="H41" s="139">
        <v>758276.5553473339</v>
      </c>
      <c r="I41" s="139">
        <v>251498.30916433595</v>
      </c>
      <c r="J41" s="307">
        <v>12351.999999999998</v>
      </c>
      <c r="K41" s="248" t="s">
        <v>52</v>
      </c>
      <c r="L41" s="11" t="s">
        <v>52</v>
      </c>
      <c r="M41" s="248"/>
      <c r="N41" s="11"/>
      <c r="O41" s="248"/>
      <c r="P41" s="11"/>
      <c r="Q41" s="248"/>
      <c r="R41" s="11"/>
      <c r="S41" s="248"/>
    </row>
    <row r="42" spans="1:19" s="43" customFormat="1" ht="14.25" customHeight="1" outlineLevel="1">
      <c r="A42" s="308" t="s">
        <v>73</v>
      </c>
      <c r="B42" s="315" t="s">
        <v>74</v>
      </c>
      <c r="C42" s="46" t="s">
        <v>102</v>
      </c>
      <c r="D42" s="310">
        <v>3</v>
      </c>
      <c r="E42" s="139"/>
      <c r="F42" s="139"/>
      <c r="G42" s="139"/>
      <c r="H42" s="139"/>
      <c r="I42" s="139"/>
      <c r="J42" s="311"/>
    </row>
    <row r="43" spans="1:19" s="43" customFormat="1" ht="14.25" customHeight="1" outlineLevel="1">
      <c r="A43" s="308" t="s">
        <v>73</v>
      </c>
      <c r="B43" s="315" t="s">
        <v>74</v>
      </c>
      <c r="C43" s="46" t="s">
        <v>103</v>
      </c>
      <c r="D43" s="310">
        <v>1</v>
      </c>
      <c r="E43" s="139"/>
      <c r="F43" s="139"/>
      <c r="G43" s="139"/>
      <c r="H43" s="139"/>
      <c r="I43" s="139"/>
      <c r="J43" s="311"/>
    </row>
    <row r="44" spans="1:19" s="43" customFormat="1" ht="14.25" customHeight="1" outlineLevel="1">
      <c r="A44" s="308" t="s">
        <v>73</v>
      </c>
      <c r="B44" s="315" t="s">
        <v>74</v>
      </c>
      <c r="C44" s="46" t="s">
        <v>144</v>
      </c>
      <c r="D44" s="310">
        <v>1</v>
      </c>
      <c r="E44" s="139"/>
      <c r="F44" s="139"/>
      <c r="G44" s="139"/>
      <c r="H44" s="139"/>
      <c r="I44" s="139"/>
      <c r="J44" s="311"/>
    </row>
    <row r="45" spans="1:19" s="43" customFormat="1" ht="14.25" customHeight="1" outlineLevel="1">
      <c r="A45" s="308" t="s">
        <v>73</v>
      </c>
      <c r="B45" s="315" t="s">
        <v>74</v>
      </c>
      <c r="C45" s="46" t="s">
        <v>193</v>
      </c>
      <c r="D45" s="310">
        <v>2</v>
      </c>
      <c r="E45" s="139"/>
      <c r="F45" s="139"/>
      <c r="G45" s="139"/>
      <c r="H45" s="139"/>
      <c r="I45" s="139"/>
      <c r="J45" s="311"/>
    </row>
    <row r="46" spans="1:19" s="43" customFormat="1" ht="14.25" customHeight="1" outlineLevel="1">
      <c r="A46" s="308" t="s">
        <v>73</v>
      </c>
      <c r="B46" s="315" t="s">
        <v>138</v>
      </c>
      <c r="C46" s="46" t="s">
        <v>109</v>
      </c>
      <c r="D46" s="310">
        <v>2</v>
      </c>
      <c r="E46" s="139"/>
      <c r="F46" s="139"/>
      <c r="G46" s="139"/>
      <c r="H46" s="139"/>
      <c r="I46" s="139"/>
      <c r="J46" s="311"/>
    </row>
    <row r="47" spans="1:19" s="43" customFormat="1" ht="14.25" customHeight="1" outlineLevel="1">
      <c r="A47" s="308" t="s">
        <v>73</v>
      </c>
      <c r="B47" s="315" t="s">
        <v>138</v>
      </c>
      <c r="C47" s="46" t="s">
        <v>110</v>
      </c>
      <c r="D47" s="310">
        <v>2</v>
      </c>
      <c r="E47" s="139"/>
      <c r="F47" s="139"/>
      <c r="G47" s="139"/>
      <c r="H47" s="139"/>
      <c r="I47" s="139"/>
      <c r="J47" s="311"/>
    </row>
    <row r="48" spans="1:19" s="43" customFormat="1" ht="14.25" customHeight="1" outlineLevel="1">
      <c r="A48" s="308" t="s">
        <v>73</v>
      </c>
      <c r="B48" s="315" t="s">
        <v>138</v>
      </c>
      <c r="C48" s="46" t="s">
        <v>145</v>
      </c>
      <c r="D48" s="310">
        <v>1</v>
      </c>
      <c r="E48" s="139"/>
      <c r="F48" s="139"/>
      <c r="G48" s="139"/>
      <c r="H48" s="139"/>
      <c r="I48" s="139"/>
      <c r="J48" s="311"/>
    </row>
    <row r="49" spans="1:10" s="43" customFormat="1" ht="14.25" customHeight="1" outlineLevel="1">
      <c r="A49" s="308" t="s">
        <v>73</v>
      </c>
      <c r="B49" s="315" t="s">
        <v>138</v>
      </c>
      <c r="C49" s="46" t="s">
        <v>147</v>
      </c>
      <c r="D49" s="310">
        <v>2</v>
      </c>
      <c r="E49" s="139"/>
      <c r="F49" s="139"/>
      <c r="G49" s="139"/>
      <c r="H49" s="139"/>
      <c r="I49" s="139"/>
      <c r="J49" s="311"/>
    </row>
    <row r="50" spans="1:10" s="43" customFormat="1" ht="14.25" customHeight="1" outlineLevel="1">
      <c r="A50" s="308" t="s">
        <v>73</v>
      </c>
      <c r="B50" s="315" t="s">
        <v>139</v>
      </c>
      <c r="C50" s="46" t="s">
        <v>116</v>
      </c>
      <c r="D50" s="310">
        <v>6</v>
      </c>
      <c r="E50" s="139"/>
      <c r="F50" s="139"/>
      <c r="G50" s="139"/>
      <c r="H50" s="139"/>
      <c r="I50" s="139"/>
      <c r="J50" s="311"/>
    </row>
    <row r="51" spans="1:10" s="43" customFormat="1" ht="14.25" customHeight="1" outlineLevel="1">
      <c r="A51" s="308" t="s">
        <v>73</v>
      </c>
      <c r="B51" s="315" t="s">
        <v>139</v>
      </c>
      <c r="C51" s="46" t="s">
        <v>117</v>
      </c>
      <c r="D51" s="310">
        <v>3</v>
      </c>
      <c r="E51" s="139"/>
      <c r="F51" s="139"/>
      <c r="G51" s="139"/>
      <c r="H51" s="139"/>
      <c r="I51" s="139"/>
      <c r="J51" s="311"/>
    </row>
    <row r="52" spans="1:10" s="43" customFormat="1" ht="14.25" customHeight="1" outlineLevel="1">
      <c r="A52" s="308" t="s">
        <v>73</v>
      </c>
      <c r="B52" s="315" t="s">
        <v>139</v>
      </c>
      <c r="C52" s="46" t="s">
        <v>190</v>
      </c>
      <c r="D52" s="310">
        <v>1</v>
      </c>
      <c r="E52" s="139"/>
      <c r="F52" s="139"/>
      <c r="G52" s="139"/>
      <c r="H52" s="139"/>
      <c r="I52" s="139"/>
      <c r="J52" s="311"/>
    </row>
    <row r="53" spans="1:10" s="43" customFormat="1" ht="14.25" customHeight="1" outlineLevel="1">
      <c r="A53" s="308" t="s">
        <v>73</v>
      </c>
      <c r="B53" s="315" t="s">
        <v>139</v>
      </c>
      <c r="C53" s="46" t="s">
        <v>146</v>
      </c>
      <c r="D53" s="310">
        <v>1</v>
      </c>
      <c r="E53" s="139"/>
      <c r="F53" s="139"/>
      <c r="G53" s="139"/>
      <c r="H53" s="139"/>
      <c r="I53" s="139"/>
      <c r="J53" s="311"/>
    </row>
    <row r="54" spans="1:10" s="43" customFormat="1" ht="14.25" customHeight="1" outlineLevel="1">
      <c r="A54" s="308"/>
      <c r="B54" s="315"/>
      <c r="C54" s="46"/>
      <c r="D54" s="310"/>
      <c r="E54" s="100"/>
      <c r="F54" s="100"/>
      <c r="G54" s="100"/>
      <c r="H54" s="100"/>
      <c r="I54" s="100"/>
      <c r="J54" s="311"/>
    </row>
    <row r="55" spans="1:10" s="43" customFormat="1" ht="15.5">
      <c r="A55" s="250" t="s">
        <v>97</v>
      </c>
      <c r="C55" s="46"/>
      <c r="D55" s="310"/>
      <c r="E55" s="100"/>
      <c r="F55" s="100"/>
      <c r="G55" s="100"/>
      <c r="H55" s="100"/>
      <c r="I55" s="100"/>
      <c r="J55" s="311"/>
    </row>
    <row r="56" spans="1:10" s="46" customFormat="1" ht="15.5" outlineLevel="1">
      <c r="B56" s="320" t="s">
        <v>142</v>
      </c>
      <c r="E56" s="100"/>
      <c r="F56" s="100"/>
      <c r="G56" s="100"/>
      <c r="H56" s="100"/>
      <c r="I56" s="100"/>
      <c r="J56" s="49"/>
    </row>
    <row r="57" spans="1:10" s="46" customFormat="1" ht="15.5">
      <c r="B57" s="46" t="s">
        <v>162</v>
      </c>
      <c r="E57" s="100"/>
      <c r="F57" s="100"/>
      <c r="G57" s="100"/>
      <c r="H57" s="100"/>
      <c r="I57" s="100"/>
      <c r="J57" s="49"/>
    </row>
    <row r="58" spans="1:10" s="46" customFormat="1" ht="15.5">
      <c r="B58" s="46" t="s">
        <v>92</v>
      </c>
      <c r="E58" s="100"/>
      <c r="F58" s="100"/>
      <c r="G58" s="100"/>
      <c r="H58" s="100"/>
      <c r="I58" s="100"/>
      <c r="J58" s="49"/>
    </row>
    <row r="59" spans="1:10" s="43" customFormat="1" ht="18">
      <c r="B59" s="321" t="s">
        <v>321</v>
      </c>
      <c r="E59" s="100"/>
      <c r="F59" s="100"/>
      <c r="G59" s="100"/>
      <c r="H59" s="100"/>
      <c r="I59" s="100"/>
      <c r="J59" s="63"/>
    </row>
    <row r="60" spans="1:10" s="43" customFormat="1" ht="15.5">
      <c r="E60" s="100"/>
      <c r="F60" s="100"/>
      <c r="G60" s="100"/>
      <c r="H60" s="100"/>
      <c r="I60" s="100"/>
      <c r="J60" s="63"/>
    </row>
    <row r="61" spans="1:10" s="43" customFormat="1" ht="15.5">
      <c r="E61" s="100"/>
      <c r="F61" s="100"/>
      <c r="G61" s="100"/>
      <c r="H61" s="100"/>
      <c r="I61" s="100"/>
      <c r="J61" s="63"/>
    </row>
    <row r="62" spans="1:10" ht="15.5">
      <c r="E62" s="100"/>
      <c r="F62" s="100"/>
      <c r="G62" s="100"/>
      <c r="H62" s="100"/>
      <c r="I62" s="100"/>
      <c r="J62" s="62"/>
    </row>
    <row r="63" spans="1:10" ht="15.5">
      <c r="E63" s="100"/>
      <c r="F63" s="100"/>
      <c r="G63" s="100"/>
      <c r="H63" s="100"/>
      <c r="I63" s="100"/>
      <c r="J63" s="62"/>
    </row>
    <row r="64" spans="1:10" ht="15.5">
      <c r="E64" s="100"/>
      <c r="F64" s="100"/>
      <c r="G64" s="100"/>
      <c r="H64" s="100"/>
      <c r="I64" s="100"/>
      <c r="J64" s="62"/>
    </row>
    <row r="65" spans="5:10" ht="15.5">
      <c r="E65" s="100"/>
      <c r="F65" s="100"/>
      <c r="G65" s="100"/>
      <c r="H65" s="100"/>
      <c r="I65" s="100"/>
      <c r="J65" s="62"/>
    </row>
    <row r="66" spans="5:10" ht="15.5">
      <c r="E66" s="100"/>
      <c r="F66" s="100"/>
      <c r="G66" s="100"/>
      <c r="H66" s="100"/>
      <c r="I66" s="100"/>
      <c r="J66" s="62"/>
    </row>
    <row r="67" spans="5:10" ht="15.5">
      <c r="E67" s="100"/>
      <c r="F67" s="100"/>
      <c r="G67" s="100"/>
      <c r="H67" s="100"/>
      <c r="I67" s="100"/>
      <c r="J67" s="62"/>
    </row>
    <row r="68" spans="5:10" ht="15.5">
      <c r="E68" s="100"/>
      <c r="F68" s="100"/>
      <c r="G68" s="100"/>
      <c r="H68" s="100"/>
      <c r="I68" s="100"/>
      <c r="J68" s="62"/>
    </row>
    <row r="69" spans="5:10" ht="15.5">
      <c r="E69" s="100"/>
      <c r="F69" s="100"/>
      <c r="G69" s="100"/>
      <c r="H69" s="100"/>
      <c r="I69" s="100"/>
      <c r="J69" s="62"/>
    </row>
    <row r="70" spans="5:10" ht="15.5">
      <c r="E70" s="100"/>
      <c r="F70" s="100"/>
      <c r="G70" s="100"/>
      <c r="H70" s="100"/>
      <c r="I70" s="100"/>
      <c r="J70" s="62"/>
    </row>
    <row r="71" spans="5:10" ht="15.5">
      <c r="E71" s="100"/>
      <c r="F71" s="100"/>
      <c r="G71" s="100"/>
      <c r="H71" s="100"/>
      <c r="I71" s="100"/>
      <c r="J71" s="62"/>
    </row>
    <row r="72" spans="5:10" ht="15.5">
      <c r="E72" s="100"/>
      <c r="F72" s="100"/>
      <c r="G72" s="100"/>
      <c r="H72" s="100"/>
      <c r="I72" s="100"/>
      <c r="J72" s="62"/>
    </row>
    <row r="73" spans="5:10" ht="15.5">
      <c r="E73" s="100"/>
      <c r="F73" s="100"/>
      <c r="G73" s="100"/>
      <c r="H73" s="100"/>
      <c r="I73" s="100"/>
      <c r="J73" s="62"/>
    </row>
    <row r="74" spans="5:10" ht="15.5">
      <c r="E74" s="100"/>
      <c r="F74" s="100"/>
      <c r="G74" s="100"/>
      <c r="H74" s="100"/>
      <c r="I74" s="100"/>
      <c r="J74" s="62"/>
    </row>
    <row r="75" spans="5:10" ht="15.5">
      <c r="E75" s="100"/>
      <c r="F75" s="100"/>
      <c r="G75" s="100"/>
      <c r="H75" s="100"/>
      <c r="I75" s="100"/>
      <c r="J75" s="62"/>
    </row>
    <row r="76" spans="5:10" ht="15.5">
      <c r="E76" s="100"/>
      <c r="F76" s="100"/>
      <c r="G76" s="100"/>
      <c r="H76" s="100"/>
      <c r="I76" s="100"/>
      <c r="J76" s="62"/>
    </row>
    <row r="77" spans="5:10" ht="15.5">
      <c r="E77" s="100"/>
      <c r="F77" s="100"/>
      <c r="G77" s="100"/>
      <c r="H77" s="100"/>
      <c r="I77" s="100"/>
      <c r="J77" s="62"/>
    </row>
    <row r="78" spans="5:10" ht="15.5">
      <c r="E78" s="100"/>
      <c r="F78" s="100"/>
      <c r="G78" s="100"/>
      <c r="H78" s="100"/>
      <c r="I78" s="100"/>
      <c r="J78" s="62"/>
    </row>
    <row r="79" spans="5:10" ht="15.5">
      <c r="E79" s="100"/>
      <c r="F79" s="100"/>
      <c r="G79" s="100"/>
      <c r="H79" s="100"/>
      <c r="I79" s="100"/>
      <c r="J79" s="62"/>
    </row>
    <row r="80" spans="5:10" ht="15.5">
      <c r="E80" s="100"/>
      <c r="F80" s="100"/>
      <c r="G80" s="100"/>
      <c r="H80" s="100"/>
      <c r="I80" s="100"/>
      <c r="J80" s="62"/>
    </row>
    <row r="81" spans="5:10" ht="15.5">
      <c r="E81" s="100"/>
      <c r="F81" s="100"/>
      <c r="G81" s="100"/>
      <c r="H81" s="100"/>
      <c r="I81" s="100"/>
      <c r="J81" s="62"/>
    </row>
    <row r="82" spans="5:10" ht="15.5">
      <c r="E82" s="100"/>
      <c r="F82" s="100"/>
      <c r="G82" s="100"/>
      <c r="H82" s="100"/>
      <c r="I82" s="100"/>
      <c r="J82" s="62"/>
    </row>
    <row r="83" spans="5:10" ht="15.5">
      <c r="E83" s="100"/>
      <c r="F83" s="100"/>
      <c r="G83" s="100"/>
      <c r="H83" s="100"/>
      <c r="I83" s="100"/>
      <c r="J83" s="62"/>
    </row>
    <row r="84" spans="5:10" ht="15.5">
      <c r="E84" s="100"/>
      <c r="F84" s="100"/>
      <c r="G84" s="100"/>
      <c r="H84" s="100"/>
      <c r="I84" s="100"/>
      <c r="J84" s="62"/>
    </row>
    <row r="85" spans="5:10" ht="15.5">
      <c r="E85" s="100"/>
      <c r="F85" s="100"/>
      <c r="G85" s="100"/>
      <c r="H85" s="100"/>
      <c r="I85" s="100"/>
      <c r="J85" s="62"/>
    </row>
    <row r="86" spans="5:10" ht="15.5">
      <c r="E86" s="100"/>
      <c r="F86" s="100"/>
      <c r="G86" s="100"/>
      <c r="H86" s="100"/>
      <c r="I86" s="100"/>
      <c r="J86" s="62"/>
    </row>
    <row r="87" spans="5:10" ht="15.5">
      <c r="E87" s="100"/>
      <c r="F87" s="100"/>
      <c r="G87" s="100"/>
      <c r="H87" s="100"/>
      <c r="I87" s="100"/>
      <c r="J87" s="62"/>
    </row>
    <row r="88" spans="5:10" ht="15.5">
      <c r="E88" s="100"/>
      <c r="F88" s="100"/>
      <c r="G88" s="100"/>
      <c r="H88" s="100"/>
      <c r="I88" s="100"/>
      <c r="J88" s="62"/>
    </row>
    <row r="89" spans="5:10" ht="15.5">
      <c r="E89" s="100"/>
      <c r="F89" s="100"/>
      <c r="G89" s="100"/>
      <c r="H89" s="100"/>
      <c r="I89" s="100"/>
      <c r="J89" s="62"/>
    </row>
    <row r="90" spans="5:10" ht="15.5">
      <c r="E90" s="100"/>
      <c r="F90" s="100"/>
      <c r="G90" s="100"/>
      <c r="H90" s="100"/>
      <c r="I90" s="100"/>
      <c r="J90" s="62"/>
    </row>
    <row r="91" spans="5:10" ht="15.5">
      <c r="E91" s="100"/>
      <c r="F91" s="100"/>
      <c r="G91" s="100"/>
      <c r="H91" s="100"/>
      <c r="I91" s="100"/>
      <c r="J91" s="62"/>
    </row>
    <row r="92" spans="5:10" ht="15.5">
      <c r="E92" s="100"/>
      <c r="F92" s="100"/>
      <c r="G92" s="100"/>
      <c r="H92" s="100"/>
      <c r="I92" s="100"/>
      <c r="J92" s="62"/>
    </row>
    <row r="93" spans="5:10" ht="15.5">
      <c r="E93" s="100"/>
      <c r="F93" s="100"/>
      <c r="G93" s="100"/>
      <c r="H93" s="100"/>
      <c r="I93" s="100"/>
      <c r="J93" s="62"/>
    </row>
    <row r="94" spans="5:10" ht="15.5">
      <c r="E94" s="99"/>
      <c r="F94" s="99"/>
      <c r="G94" s="99"/>
      <c r="H94" s="99"/>
      <c r="I94" s="99"/>
      <c r="J94" s="62"/>
    </row>
    <row r="95" spans="5:10" ht="15.5">
      <c r="E95" s="99"/>
      <c r="F95" s="99"/>
      <c r="G95" s="99"/>
      <c r="H95" s="99"/>
      <c r="I95" s="99"/>
      <c r="J95" s="62"/>
    </row>
    <row r="96" spans="5:10" ht="15.5">
      <c r="E96" s="99"/>
      <c r="F96" s="99"/>
      <c r="G96" s="99"/>
      <c r="H96" s="99"/>
      <c r="I96" s="99"/>
      <c r="J96" s="62"/>
    </row>
    <row r="97" spans="5:10" ht="15.5">
      <c r="E97" s="99"/>
      <c r="F97" s="99"/>
      <c r="G97" s="99"/>
      <c r="H97" s="99"/>
      <c r="I97" s="99"/>
      <c r="J97" s="62"/>
    </row>
    <row r="98" spans="5:10" ht="15.5">
      <c r="E98" s="99"/>
      <c r="F98" s="99"/>
      <c r="G98" s="99"/>
      <c r="H98" s="99"/>
      <c r="I98" s="99"/>
      <c r="J98" s="62"/>
    </row>
    <row r="99" spans="5:10" ht="15.5">
      <c r="E99" s="99"/>
      <c r="F99" s="99"/>
      <c r="G99" s="99"/>
      <c r="H99" s="99"/>
      <c r="I99" s="99"/>
      <c r="J99" s="62"/>
    </row>
    <row r="100" spans="5:10" ht="15.5">
      <c r="E100" s="99"/>
      <c r="F100" s="99"/>
      <c r="G100" s="99"/>
      <c r="H100" s="99"/>
      <c r="I100" s="99"/>
      <c r="J100" s="62"/>
    </row>
    <row r="101" spans="5:10" ht="15.5">
      <c r="E101" s="99"/>
      <c r="F101" s="99"/>
      <c r="G101" s="99"/>
      <c r="H101" s="99"/>
      <c r="I101" s="99"/>
      <c r="J101" s="62"/>
    </row>
    <row r="102" spans="5:10" ht="15.5">
      <c r="E102" s="99"/>
      <c r="F102" s="99"/>
      <c r="G102" s="99"/>
      <c r="H102" s="99"/>
      <c r="I102" s="99"/>
      <c r="J102" s="62"/>
    </row>
    <row r="103" spans="5:10" ht="15.5">
      <c r="E103" s="99"/>
      <c r="F103" s="99"/>
      <c r="G103" s="99"/>
      <c r="H103" s="99"/>
      <c r="I103" s="99"/>
      <c r="J103" s="62"/>
    </row>
    <row r="104" spans="5:10" ht="15.5">
      <c r="E104" s="99"/>
      <c r="F104" s="99"/>
      <c r="G104" s="99"/>
      <c r="H104" s="99"/>
      <c r="I104" s="99"/>
      <c r="J104" s="62"/>
    </row>
    <row r="105" spans="5:10" ht="15.5">
      <c r="E105" s="99"/>
      <c r="F105" s="99"/>
      <c r="G105" s="99"/>
      <c r="H105" s="99"/>
      <c r="I105" s="99"/>
      <c r="J105" s="62"/>
    </row>
    <row r="106" spans="5:10" ht="15.5">
      <c r="E106" s="99"/>
      <c r="F106" s="99"/>
      <c r="G106" s="99"/>
      <c r="H106" s="99"/>
      <c r="I106" s="99"/>
      <c r="J106" s="62"/>
    </row>
    <row r="107" spans="5:10" ht="15.5">
      <c r="E107" s="99"/>
      <c r="F107" s="99"/>
      <c r="G107" s="99"/>
      <c r="H107" s="99"/>
      <c r="I107" s="99"/>
      <c r="J107" s="62"/>
    </row>
    <row r="108" spans="5:10" ht="15.5">
      <c r="E108" s="99"/>
      <c r="F108" s="99"/>
      <c r="G108" s="99"/>
      <c r="H108" s="99"/>
      <c r="I108" s="99"/>
      <c r="J108" s="62"/>
    </row>
    <row r="109" spans="5:10" ht="15.5">
      <c r="E109" s="99"/>
      <c r="F109" s="99"/>
      <c r="G109" s="99"/>
      <c r="H109" s="99"/>
      <c r="I109" s="99"/>
      <c r="J109" s="62"/>
    </row>
    <row r="110" spans="5:10" ht="15.5">
      <c r="E110" s="99"/>
      <c r="F110" s="99"/>
      <c r="G110" s="99"/>
      <c r="H110" s="99"/>
      <c r="I110" s="99"/>
      <c r="J110" s="62"/>
    </row>
    <row r="111" spans="5:10" ht="15.5">
      <c r="E111" s="99"/>
      <c r="F111" s="99"/>
      <c r="G111" s="99"/>
      <c r="H111" s="99"/>
      <c r="I111" s="99"/>
      <c r="J111" s="62"/>
    </row>
    <row r="112" spans="5:10" ht="15.5">
      <c r="E112" s="99"/>
      <c r="F112" s="99"/>
      <c r="G112" s="99"/>
      <c r="H112" s="99"/>
      <c r="I112" s="99"/>
      <c r="J112" s="62"/>
    </row>
    <row r="113" spans="5:10" ht="15.5">
      <c r="E113" s="99"/>
      <c r="F113" s="99"/>
      <c r="G113" s="99"/>
      <c r="H113" s="99"/>
      <c r="I113" s="99"/>
      <c r="J113" s="62"/>
    </row>
    <row r="114" spans="5:10" ht="15.5">
      <c r="E114" s="99"/>
      <c r="F114" s="99"/>
      <c r="G114" s="99"/>
      <c r="H114" s="99"/>
      <c r="I114" s="99"/>
      <c r="J114" s="62"/>
    </row>
    <row r="115" spans="5:10" ht="15.5">
      <c r="E115" s="99"/>
      <c r="F115" s="99"/>
      <c r="G115" s="99"/>
      <c r="H115" s="99"/>
      <c r="I115" s="99"/>
      <c r="J115" s="62"/>
    </row>
    <row r="116" spans="5:10" ht="15.5">
      <c r="E116" s="99"/>
      <c r="F116" s="99"/>
      <c r="G116" s="99"/>
      <c r="H116" s="99"/>
      <c r="I116" s="99"/>
      <c r="J116" s="62"/>
    </row>
    <row r="117" spans="5:10" ht="15.5">
      <c r="E117" s="99"/>
      <c r="F117" s="99"/>
      <c r="G117" s="99"/>
      <c r="H117" s="99"/>
      <c r="I117" s="99"/>
      <c r="J117" s="62"/>
    </row>
    <row r="118" spans="5:10" ht="15.5">
      <c r="E118" s="99"/>
      <c r="F118" s="99"/>
      <c r="G118" s="99"/>
      <c r="H118" s="99"/>
      <c r="I118" s="99"/>
      <c r="J118" s="62"/>
    </row>
    <row r="119" spans="5:10" ht="15.5">
      <c r="E119" s="99"/>
      <c r="F119" s="99"/>
      <c r="G119" s="99"/>
      <c r="H119" s="99"/>
      <c r="I119" s="99"/>
      <c r="J119" s="62"/>
    </row>
    <row r="120" spans="5:10" ht="15.5">
      <c r="E120" s="99"/>
      <c r="F120" s="99"/>
      <c r="G120" s="99"/>
      <c r="H120" s="99"/>
      <c r="I120" s="99"/>
      <c r="J120" s="62"/>
    </row>
    <row r="121" spans="5:10" ht="15.5">
      <c r="E121" s="99"/>
      <c r="F121" s="99"/>
      <c r="G121" s="99"/>
      <c r="H121" s="99"/>
      <c r="I121" s="99"/>
      <c r="J121" s="62"/>
    </row>
    <row r="122" spans="5:10" ht="15.5">
      <c r="E122" s="99"/>
      <c r="F122" s="99"/>
      <c r="G122" s="99"/>
      <c r="H122" s="99"/>
      <c r="I122" s="99"/>
      <c r="J122" s="62"/>
    </row>
    <row r="123" spans="5:10" ht="15.5">
      <c r="E123" s="99"/>
      <c r="F123" s="99"/>
      <c r="G123" s="99"/>
      <c r="H123" s="99"/>
      <c r="I123" s="99"/>
      <c r="J123" s="62"/>
    </row>
    <row r="124" spans="5:10" ht="15.5">
      <c r="E124" s="99"/>
      <c r="F124" s="99"/>
      <c r="G124" s="99"/>
      <c r="H124" s="99"/>
      <c r="I124" s="99"/>
      <c r="J124" s="62"/>
    </row>
    <row r="125" spans="5:10" ht="15.5">
      <c r="E125" s="99"/>
      <c r="F125" s="99"/>
      <c r="G125" s="99"/>
      <c r="H125" s="99"/>
      <c r="I125" s="99"/>
      <c r="J125" s="62"/>
    </row>
    <row r="126" spans="5:10" ht="15.5">
      <c r="E126" s="99"/>
      <c r="F126" s="99"/>
      <c r="G126" s="99"/>
      <c r="H126" s="99"/>
      <c r="I126" s="99"/>
      <c r="J126" s="62"/>
    </row>
    <row r="127" spans="5:10" ht="15.5">
      <c r="E127" s="99"/>
      <c r="F127" s="99"/>
      <c r="G127" s="99"/>
      <c r="H127" s="99"/>
      <c r="I127" s="99"/>
      <c r="J127" s="62"/>
    </row>
    <row r="128" spans="5:10" ht="15.5">
      <c r="E128" s="99"/>
      <c r="F128" s="99"/>
      <c r="G128" s="99"/>
      <c r="H128" s="99"/>
      <c r="I128" s="99"/>
      <c r="J128" s="62"/>
    </row>
    <row r="129" spans="5:10" ht="15.5">
      <c r="E129" s="99"/>
      <c r="F129" s="99"/>
      <c r="G129" s="99"/>
      <c r="H129" s="99"/>
      <c r="I129" s="99"/>
      <c r="J129" s="62"/>
    </row>
    <row r="130" spans="5:10" ht="15.5">
      <c r="E130" s="99"/>
      <c r="F130" s="99"/>
      <c r="G130" s="99"/>
      <c r="H130" s="99"/>
      <c r="I130" s="99"/>
      <c r="J130" s="62"/>
    </row>
    <row r="131" spans="5:10" ht="15.5">
      <c r="E131" s="99"/>
      <c r="F131" s="99"/>
      <c r="G131" s="99"/>
      <c r="H131" s="99"/>
      <c r="I131" s="99"/>
      <c r="J131" s="62"/>
    </row>
    <row r="132" spans="5:10" ht="15.5">
      <c r="E132" s="99"/>
      <c r="F132" s="99"/>
      <c r="G132" s="99"/>
      <c r="H132" s="99"/>
      <c r="I132" s="99"/>
      <c r="J132" s="62"/>
    </row>
    <row r="133" spans="5:10" ht="15.5">
      <c r="E133" s="99"/>
      <c r="F133" s="99"/>
      <c r="G133" s="99"/>
      <c r="H133" s="99"/>
      <c r="I133" s="99"/>
      <c r="J133" s="62"/>
    </row>
    <row r="134" spans="5:10" ht="15.5">
      <c r="E134" s="99"/>
      <c r="F134" s="99"/>
      <c r="G134" s="99"/>
      <c r="H134" s="99"/>
      <c r="I134" s="99"/>
      <c r="J134" s="62"/>
    </row>
    <row r="135" spans="5:10" ht="15.5">
      <c r="E135" s="99"/>
      <c r="F135" s="99"/>
      <c r="G135" s="99"/>
      <c r="H135" s="99"/>
      <c r="I135" s="99"/>
      <c r="J135" s="62"/>
    </row>
    <row r="136" spans="5:10" ht="15.5">
      <c r="E136" s="99"/>
      <c r="F136" s="99"/>
      <c r="G136" s="99"/>
      <c r="H136" s="99"/>
      <c r="I136" s="99"/>
      <c r="J136" s="62"/>
    </row>
    <row r="137" spans="5:10" ht="15.5">
      <c r="E137" s="99"/>
      <c r="F137" s="99"/>
      <c r="G137" s="99"/>
      <c r="H137" s="99"/>
      <c r="I137" s="99"/>
      <c r="J137" s="62"/>
    </row>
    <row r="138" spans="5:10" ht="15.5">
      <c r="E138" s="99"/>
      <c r="F138" s="99"/>
      <c r="G138" s="99"/>
      <c r="H138" s="99"/>
      <c r="I138" s="99"/>
      <c r="J138" s="62"/>
    </row>
    <row r="139" spans="5:10" ht="15.5">
      <c r="E139" s="99"/>
      <c r="F139" s="99"/>
      <c r="G139" s="99"/>
      <c r="H139" s="99"/>
      <c r="I139" s="99"/>
      <c r="J139" s="62"/>
    </row>
    <row r="140" spans="5:10" ht="15.5">
      <c r="E140" s="99"/>
      <c r="F140" s="99"/>
      <c r="G140" s="99"/>
      <c r="H140" s="99"/>
      <c r="I140" s="99"/>
      <c r="J140" s="62"/>
    </row>
    <row r="141" spans="5:10" ht="15.5">
      <c r="E141" s="99"/>
      <c r="F141" s="99"/>
      <c r="G141" s="99"/>
      <c r="H141" s="99"/>
      <c r="I141" s="99"/>
      <c r="J141" s="62"/>
    </row>
    <row r="142" spans="5:10" ht="15.5">
      <c r="E142" s="99"/>
      <c r="F142" s="99"/>
      <c r="G142" s="99"/>
      <c r="H142" s="99"/>
      <c r="I142" s="99"/>
      <c r="J142" s="62"/>
    </row>
    <row r="143" spans="5:10" ht="15.5">
      <c r="E143" s="99"/>
      <c r="F143" s="99"/>
      <c r="G143" s="99"/>
      <c r="H143" s="99"/>
      <c r="I143" s="99"/>
      <c r="J143" s="62"/>
    </row>
    <row r="144" spans="5:10" ht="15.5">
      <c r="E144" s="99"/>
      <c r="F144" s="99"/>
      <c r="G144" s="99"/>
      <c r="H144" s="99"/>
      <c r="I144" s="99"/>
      <c r="J144" s="62"/>
    </row>
    <row r="145" spans="5:10" ht="15.5">
      <c r="E145" s="99"/>
      <c r="F145" s="99"/>
      <c r="G145" s="99"/>
      <c r="H145" s="99"/>
      <c r="I145" s="99"/>
      <c r="J145" s="62"/>
    </row>
    <row r="146" spans="5:10" ht="15.5">
      <c r="E146" s="99"/>
      <c r="F146" s="99"/>
      <c r="G146" s="99"/>
      <c r="H146" s="99"/>
      <c r="I146" s="99"/>
    </row>
    <row r="147" spans="5:10" ht="15.5">
      <c r="E147" s="99"/>
      <c r="F147" s="99"/>
      <c r="G147" s="99"/>
      <c r="H147" s="99"/>
      <c r="I147" s="99"/>
    </row>
    <row r="148" spans="5:10" ht="15.5">
      <c r="E148" s="99"/>
      <c r="F148" s="99"/>
      <c r="G148" s="99"/>
      <c r="H148" s="99"/>
      <c r="I148" s="99"/>
    </row>
    <row r="149" spans="5:10" ht="15.5">
      <c r="E149" s="99"/>
      <c r="F149" s="99"/>
      <c r="G149" s="99"/>
      <c r="H149" s="99"/>
      <c r="I149" s="99"/>
    </row>
    <row r="150" spans="5:10" ht="15.5">
      <c r="E150" s="99"/>
      <c r="F150" s="99"/>
      <c r="G150" s="99"/>
      <c r="H150" s="99"/>
      <c r="I150" s="99"/>
    </row>
    <row r="151" spans="5:10" ht="15.5">
      <c r="E151" s="99"/>
      <c r="F151" s="99"/>
      <c r="G151" s="99"/>
      <c r="H151" s="99"/>
      <c r="I151" s="99"/>
    </row>
    <row r="152" spans="5:10" ht="15.5">
      <c r="E152" s="99"/>
      <c r="F152" s="99"/>
      <c r="G152" s="99"/>
      <c r="H152" s="99"/>
      <c r="I152" s="99"/>
    </row>
    <row r="153" spans="5:10" ht="15.5">
      <c r="E153" s="99"/>
      <c r="F153" s="99"/>
      <c r="G153" s="99"/>
      <c r="H153" s="99"/>
      <c r="I153" s="99"/>
    </row>
    <row r="154" spans="5:10" ht="15.5">
      <c r="E154" s="99"/>
      <c r="F154" s="99"/>
      <c r="G154" s="99"/>
      <c r="H154" s="99"/>
      <c r="I154" s="99"/>
    </row>
    <row r="155" spans="5:10" ht="15.5">
      <c r="E155" s="99"/>
      <c r="F155" s="99"/>
      <c r="G155" s="99"/>
      <c r="H155" s="99"/>
      <c r="I155" s="99"/>
    </row>
    <row r="156" spans="5:10" ht="15.5">
      <c r="E156" s="99"/>
      <c r="F156" s="99"/>
      <c r="G156" s="99"/>
      <c r="H156" s="99"/>
      <c r="I156" s="99"/>
    </row>
    <row r="157" spans="5:10" ht="15.5">
      <c r="E157" s="99"/>
      <c r="F157" s="99"/>
      <c r="G157" s="99"/>
      <c r="H157" s="99"/>
      <c r="I157" s="99"/>
    </row>
    <row r="158" spans="5:10" ht="15.5">
      <c r="E158" s="99"/>
      <c r="F158" s="99"/>
      <c r="G158" s="99"/>
      <c r="H158" s="99"/>
      <c r="I158" s="99"/>
    </row>
    <row r="159" spans="5:10" ht="15.5">
      <c r="E159" s="99"/>
      <c r="F159" s="99"/>
      <c r="G159" s="99"/>
      <c r="H159" s="99"/>
      <c r="I159" s="99"/>
    </row>
    <row r="160" spans="5:10" ht="15.5">
      <c r="E160" s="99"/>
      <c r="F160" s="99"/>
      <c r="G160" s="99"/>
      <c r="H160" s="99"/>
      <c r="I160" s="99"/>
    </row>
    <row r="161" spans="5:9" ht="15.5">
      <c r="E161" s="99"/>
      <c r="F161" s="99"/>
      <c r="G161" s="99"/>
      <c r="H161" s="99"/>
      <c r="I161" s="99"/>
    </row>
    <row r="162" spans="5:9" ht="15.5">
      <c r="E162" s="99"/>
      <c r="F162" s="99"/>
      <c r="G162" s="99"/>
      <c r="H162" s="99"/>
      <c r="I162" s="99"/>
    </row>
    <row r="163" spans="5:9" ht="15.5">
      <c r="E163" s="99"/>
      <c r="F163" s="99"/>
      <c r="G163" s="99"/>
      <c r="H163" s="99"/>
      <c r="I163" s="99"/>
    </row>
    <row r="164" spans="5:9" ht="15.5">
      <c r="E164" s="99"/>
      <c r="F164" s="99"/>
      <c r="G164" s="99"/>
      <c r="H164" s="99"/>
      <c r="I164" s="99"/>
    </row>
    <row r="165" spans="5:9" ht="15.5">
      <c r="E165" s="99"/>
      <c r="F165" s="99"/>
      <c r="G165" s="99"/>
      <c r="H165" s="99"/>
      <c r="I165" s="99"/>
    </row>
    <row r="166" spans="5:9" ht="15.5">
      <c r="E166" s="99"/>
      <c r="F166" s="99"/>
      <c r="G166" s="99"/>
      <c r="H166" s="99"/>
      <c r="I166" s="99"/>
    </row>
    <row r="167" spans="5:9" ht="15.5">
      <c r="E167" s="99"/>
      <c r="F167" s="99"/>
      <c r="G167" s="99"/>
      <c r="H167" s="99"/>
      <c r="I167" s="99"/>
    </row>
    <row r="168" spans="5:9" ht="15.5">
      <c r="E168" s="99"/>
      <c r="F168" s="99"/>
      <c r="G168" s="99"/>
      <c r="H168" s="99"/>
      <c r="I168" s="99"/>
    </row>
    <row r="169" spans="5:9" ht="15.5">
      <c r="E169" s="99"/>
      <c r="F169" s="99"/>
      <c r="G169" s="99"/>
      <c r="H169" s="99"/>
      <c r="I169" s="99"/>
    </row>
    <row r="170" spans="5:9" ht="15.5">
      <c r="E170" s="99"/>
      <c r="F170" s="99"/>
      <c r="G170" s="99"/>
      <c r="H170" s="99"/>
      <c r="I170" s="99"/>
    </row>
    <row r="171" spans="5:9" ht="15.5">
      <c r="E171" s="99"/>
      <c r="F171" s="99"/>
      <c r="G171" s="99"/>
      <c r="H171" s="99"/>
      <c r="I171" s="99"/>
    </row>
    <row r="172" spans="5:9" ht="15.5">
      <c r="E172" s="99"/>
      <c r="F172" s="99"/>
      <c r="G172" s="99"/>
      <c r="H172" s="99"/>
      <c r="I172" s="99"/>
    </row>
    <row r="173" spans="5:9" ht="15.5">
      <c r="E173" s="99"/>
      <c r="F173" s="99"/>
      <c r="G173" s="99"/>
      <c r="H173" s="99"/>
      <c r="I173" s="99"/>
    </row>
    <row r="174" spans="5:9" ht="15.5">
      <c r="E174" s="99"/>
      <c r="F174" s="99"/>
      <c r="G174" s="99"/>
      <c r="H174" s="99"/>
      <c r="I174" s="99"/>
    </row>
    <row r="175" spans="5:9" ht="15.5">
      <c r="E175" s="99"/>
      <c r="F175" s="99"/>
      <c r="G175" s="99"/>
      <c r="H175" s="99"/>
      <c r="I175" s="99"/>
    </row>
    <row r="176" spans="5:9" ht="15.5">
      <c r="E176" s="99"/>
      <c r="F176" s="99"/>
      <c r="G176" s="99"/>
      <c r="H176" s="99"/>
      <c r="I176" s="99"/>
    </row>
    <row r="177" spans="5:9" ht="15.5">
      <c r="E177" s="99"/>
      <c r="F177" s="99"/>
      <c r="G177" s="99"/>
      <c r="H177" s="99"/>
      <c r="I177" s="99"/>
    </row>
    <row r="178" spans="5:9" ht="15.5">
      <c r="E178" s="99"/>
      <c r="F178" s="99"/>
      <c r="G178" s="99"/>
      <c r="H178" s="99"/>
      <c r="I178" s="99"/>
    </row>
    <row r="179" spans="5:9" ht="15.5">
      <c r="E179" s="99"/>
      <c r="F179" s="99"/>
      <c r="G179" s="99"/>
      <c r="H179" s="99"/>
      <c r="I179" s="99"/>
    </row>
    <row r="180" spans="5:9" ht="15.5">
      <c r="E180" s="99"/>
      <c r="F180" s="99"/>
      <c r="G180" s="99"/>
      <c r="H180" s="99"/>
      <c r="I180" s="99"/>
    </row>
    <row r="181" spans="5:9" ht="15.5">
      <c r="E181" s="99"/>
      <c r="F181" s="99"/>
      <c r="G181" s="99"/>
      <c r="H181" s="99"/>
      <c r="I181" s="99"/>
    </row>
    <row r="182" spans="5:9" ht="15.5">
      <c r="E182" s="99"/>
      <c r="F182" s="99"/>
      <c r="G182" s="99"/>
      <c r="H182" s="99"/>
      <c r="I182" s="99"/>
    </row>
    <row r="183" spans="5:9" ht="15.5">
      <c r="E183" s="99"/>
      <c r="F183" s="99"/>
      <c r="G183" s="99"/>
      <c r="H183" s="99"/>
      <c r="I183" s="99"/>
    </row>
    <row r="184" spans="5:9" ht="15.5">
      <c r="E184" s="99"/>
      <c r="F184" s="99"/>
      <c r="G184" s="99"/>
      <c r="H184" s="99"/>
      <c r="I184" s="99"/>
    </row>
    <row r="185" spans="5:9" ht="15.5">
      <c r="E185" s="99"/>
      <c r="F185" s="99"/>
      <c r="G185" s="99"/>
      <c r="H185" s="99"/>
      <c r="I185" s="99"/>
    </row>
    <row r="186" spans="5:9" ht="15.5">
      <c r="E186" s="99"/>
      <c r="F186" s="99"/>
      <c r="G186" s="99"/>
      <c r="H186" s="99"/>
      <c r="I186" s="99"/>
    </row>
    <row r="187" spans="5:9" ht="15.5">
      <c r="E187" s="99"/>
      <c r="F187" s="99"/>
      <c r="G187" s="99"/>
      <c r="H187" s="99"/>
      <c r="I187" s="99"/>
    </row>
    <row r="188" spans="5:9" ht="15.5">
      <c r="E188" s="99"/>
      <c r="F188" s="99"/>
      <c r="G188" s="99"/>
      <c r="H188" s="99"/>
      <c r="I188" s="99"/>
    </row>
    <row r="189" spans="5:9" ht="15.5">
      <c r="E189" s="99"/>
      <c r="F189" s="99"/>
      <c r="G189" s="99"/>
      <c r="H189" s="99"/>
      <c r="I189" s="99"/>
    </row>
    <row r="190" spans="5:9" ht="15.5">
      <c r="E190" s="99"/>
      <c r="F190" s="99"/>
      <c r="G190" s="99"/>
      <c r="H190" s="99"/>
      <c r="I190" s="99"/>
    </row>
    <row r="191" spans="5:9" ht="15.5">
      <c r="E191" s="99"/>
      <c r="F191" s="99"/>
      <c r="G191" s="99"/>
      <c r="H191" s="99"/>
      <c r="I191" s="99"/>
    </row>
    <row r="192" spans="5:9" ht="15.5">
      <c r="E192" s="99"/>
      <c r="F192" s="99"/>
      <c r="G192" s="99"/>
      <c r="H192" s="99"/>
      <c r="I192" s="99"/>
    </row>
    <row r="193" spans="5:9" ht="15.5">
      <c r="E193" s="99"/>
      <c r="F193" s="99"/>
      <c r="G193" s="99"/>
      <c r="H193" s="99"/>
      <c r="I193" s="99"/>
    </row>
    <row r="194" spans="5:9" ht="15.5">
      <c r="E194" s="99"/>
      <c r="F194" s="99"/>
      <c r="G194" s="99"/>
      <c r="H194" s="99"/>
      <c r="I194" s="99"/>
    </row>
    <row r="195" spans="5:9" ht="15.5">
      <c r="E195" s="99"/>
      <c r="F195" s="99"/>
      <c r="G195" s="99"/>
      <c r="H195" s="99"/>
      <c r="I195" s="99"/>
    </row>
    <row r="196" spans="5:9" ht="15.5">
      <c r="E196" s="99"/>
      <c r="F196" s="99"/>
      <c r="G196" s="99"/>
      <c r="H196" s="99"/>
      <c r="I196" s="99"/>
    </row>
    <row r="197" spans="5:9" ht="15.5">
      <c r="E197" s="99"/>
      <c r="F197" s="99"/>
      <c r="G197" s="99"/>
      <c r="H197" s="99"/>
      <c r="I197" s="99"/>
    </row>
    <row r="198" spans="5:9" ht="15.5">
      <c r="E198" s="99"/>
      <c r="F198" s="99"/>
      <c r="G198" s="99"/>
      <c r="H198" s="99"/>
      <c r="I198" s="99"/>
    </row>
    <row r="199" spans="5:9" ht="15.5">
      <c r="E199" s="99"/>
      <c r="F199" s="99"/>
      <c r="G199" s="99"/>
      <c r="H199" s="99"/>
      <c r="I199" s="99"/>
    </row>
    <row r="200" spans="5:9" ht="15.5">
      <c r="E200" s="99"/>
      <c r="F200" s="99"/>
      <c r="G200" s="99"/>
      <c r="H200" s="99"/>
      <c r="I200" s="99"/>
    </row>
    <row r="201" spans="5:9" ht="15.5">
      <c r="E201" s="99"/>
      <c r="F201" s="99"/>
      <c r="G201" s="99"/>
      <c r="H201" s="99"/>
      <c r="I201" s="99"/>
    </row>
    <row r="202" spans="5:9" ht="15.5">
      <c r="E202" s="99"/>
      <c r="F202" s="99"/>
      <c r="G202" s="99"/>
      <c r="H202" s="99"/>
      <c r="I202" s="99"/>
    </row>
    <row r="203" spans="5:9" ht="15.5">
      <c r="E203" s="99"/>
      <c r="F203" s="99"/>
      <c r="G203" s="99"/>
      <c r="H203" s="99"/>
      <c r="I203" s="99"/>
    </row>
    <row r="204" spans="5:9" ht="15.5">
      <c r="E204" s="99"/>
      <c r="F204" s="99"/>
      <c r="G204" s="99"/>
      <c r="H204" s="99"/>
      <c r="I204" s="99"/>
    </row>
    <row r="205" spans="5:9" ht="15.5">
      <c r="E205" s="99"/>
      <c r="F205" s="99"/>
      <c r="G205" s="99"/>
      <c r="H205" s="99"/>
      <c r="I205" s="99"/>
    </row>
    <row r="206" spans="5:9" ht="15.5">
      <c r="E206" s="99"/>
      <c r="F206" s="99"/>
      <c r="G206" s="99"/>
      <c r="H206" s="99"/>
      <c r="I206" s="99"/>
    </row>
    <row r="207" spans="5:9" ht="15.5">
      <c r="E207" s="99"/>
      <c r="F207" s="99"/>
      <c r="G207" s="99"/>
      <c r="H207" s="99"/>
      <c r="I207" s="99"/>
    </row>
    <row r="208" spans="5:9" ht="15.5">
      <c r="E208" s="99"/>
      <c r="F208" s="99"/>
      <c r="G208" s="99"/>
      <c r="H208" s="99"/>
      <c r="I208" s="99"/>
    </row>
    <row r="209" spans="5:9" ht="15.5">
      <c r="E209" s="99"/>
      <c r="F209" s="99"/>
      <c r="G209" s="99"/>
      <c r="H209" s="99"/>
      <c r="I209" s="99"/>
    </row>
    <row r="210" spans="5:9" ht="15.5">
      <c r="E210" s="99"/>
      <c r="F210" s="99"/>
      <c r="G210" s="99"/>
      <c r="H210" s="99"/>
      <c r="I210" s="99"/>
    </row>
    <row r="211" spans="5:9" ht="15.5">
      <c r="E211" s="99"/>
      <c r="F211" s="99"/>
      <c r="G211" s="99"/>
      <c r="H211" s="99"/>
      <c r="I211" s="99"/>
    </row>
    <row r="212" spans="5:9" ht="15.5">
      <c r="E212" s="99"/>
      <c r="F212" s="99"/>
      <c r="G212" s="99"/>
      <c r="H212" s="99"/>
      <c r="I212" s="99"/>
    </row>
    <row r="213" spans="5:9" ht="15.5">
      <c r="E213" s="99"/>
      <c r="F213" s="99"/>
      <c r="G213" s="99"/>
      <c r="H213" s="99"/>
      <c r="I213" s="99"/>
    </row>
    <row r="214" spans="5:9" ht="15.5">
      <c r="E214" s="99"/>
      <c r="F214" s="99"/>
      <c r="G214" s="99"/>
      <c r="H214" s="99"/>
      <c r="I214" s="99"/>
    </row>
    <row r="215" spans="5:9" ht="15.5">
      <c r="E215" s="99"/>
      <c r="F215" s="99"/>
      <c r="G215" s="99"/>
      <c r="H215" s="99"/>
      <c r="I215" s="99"/>
    </row>
    <row r="216" spans="5:9" ht="15.5">
      <c r="E216" s="99"/>
      <c r="F216" s="99"/>
      <c r="G216" s="99"/>
      <c r="H216" s="99"/>
      <c r="I216" s="99"/>
    </row>
    <row r="217" spans="5:9" ht="15.5">
      <c r="E217" s="99"/>
      <c r="F217" s="99"/>
      <c r="G217" s="99"/>
      <c r="H217" s="99"/>
      <c r="I217" s="99"/>
    </row>
    <row r="218" spans="5:9" ht="15.5">
      <c r="E218" s="99"/>
      <c r="F218" s="99"/>
      <c r="G218" s="99"/>
      <c r="H218" s="99"/>
      <c r="I218" s="99"/>
    </row>
    <row r="219" spans="5:9" ht="15.5">
      <c r="E219" s="99"/>
      <c r="F219" s="99"/>
      <c r="G219" s="99"/>
      <c r="H219" s="99"/>
      <c r="I219" s="99"/>
    </row>
    <row r="220" spans="5:9" ht="15.5">
      <c r="E220" s="99"/>
      <c r="F220" s="99"/>
      <c r="G220" s="99"/>
      <c r="H220" s="99"/>
      <c r="I220" s="99"/>
    </row>
    <row r="221" spans="5:9">
      <c r="E221" s="82"/>
      <c r="F221" s="82"/>
      <c r="G221" s="82"/>
      <c r="H221" s="82"/>
      <c r="I221" s="82"/>
    </row>
    <row r="222" spans="5:9">
      <c r="E222" s="82"/>
      <c r="F222" s="82"/>
      <c r="G222" s="82"/>
      <c r="H222" s="82"/>
      <c r="I222" s="82"/>
    </row>
    <row r="223" spans="5:9">
      <c r="E223" s="85"/>
      <c r="F223" s="85"/>
      <c r="G223" s="85"/>
      <c r="H223" s="85"/>
      <c r="I223" s="85"/>
    </row>
    <row r="224" spans="5:9">
      <c r="E224" s="85"/>
      <c r="F224" s="85"/>
      <c r="G224" s="85"/>
      <c r="H224" s="85"/>
      <c r="I224" s="85"/>
    </row>
    <row r="225" spans="5:9">
      <c r="E225" s="85"/>
      <c r="F225" s="85"/>
      <c r="G225" s="85"/>
      <c r="H225" s="85"/>
      <c r="I225" s="85"/>
    </row>
    <row r="226" spans="5:9">
      <c r="E226" s="85"/>
      <c r="F226" s="85"/>
      <c r="G226" s="85"/>
      <c r="H226" s="85"/>
      <c r="I226" s="85"/>
    </row>
    <row r="227" spans="5:9">
      <c r="E227" s="85"/>
      <c r="F227" s="85"/>
      <c r="G227" s="85"/>
      <c r="H227" s="85"/>
      <c r="I227" s="85"/>
    </row>
    <row r="228" spans="5:9">
      <c r="E228" s="85"/>
      <c r="F228" s="85"/>
      <c r="G228" s="85"/>
      <c r="H228" s="85"/>
      <c r="I228" s="85"/>
    </row>
    <row r="229" spans="5:9">
      <c r="E229" s="85"/>
      <c r="F229" s="85"/>
      <c r="G229" s="85"/>
      <c r="H229" s="85"/>
      <c r="I229" s="85"/>
    </row>
    <row r="230" spans="5:9">
      <c r="E230" s="85"/>
      <c r="F230" s="85"/>
      <c r="G230" s="85"/>
      <c r="H230" s="85"/>
      <c r="I230" s="85"/>
    </row>
    <row r="231" spans="5:9">
      <c r="E231" s="85"/>
      <c r="F231" s="85"/>
      <c r="G231" s="85"/>
      <c r="H231" s="85"/>
      <c r="I231" s="85"/>
    </row>
    <row r="232" spans="5:9">
      <c r="E232" s="85"/>
      <c r="F232" s="85"/>
      <c r="G232" s="85"/>
      <c r="H232" s="85"/>
      <c r="I232" s="85"/>
    </row>
    <row r="233" spans="5:9">
      <c r="E233" s="85"/>
      <c r="F233" s="85"/>
      <c r="G233" s="85"/>
      <c r="H233" s="85"/>
      <c r="I233" s="85"/>
    </row>
    <row r="234" spans="5:9">
      <c r="E234" s="85"/>
      <c r="F234" s="85"/>
      <c r="G234" s="85"/>
      <c r="H234" s="85"/>
      <c r="I234" s="85"/>
    </row>
    <row r="235" spans="5:9">
      <c r="E235" s="85"/>
      <c r="F235" s="85"/>
      <c r="G235" s="85"/>
      <c r="H235" s="85"/>
      <c r="I235" s="85"/>
    </row>
    <row r="236" spans="5:9">
      <c r="E236" s="82"/>
      <c r="F236" s="82"/>
      <c r="G236" s="82"/>
      <c r="H236" s="82"/>
      <c r="I236" s="82"/>
    </row>
    <row r="237" spans="5:9">
      <c r="E237" s="82"/>
      <c r="F237" s="82"/>
      <c r="G237" s="82"/>
      <c r="H237" s="82"/>
      <c r="I237" s="82"/>
    </row>
    <row r="238" spans="5:9" ht="15.5">
      <c r="E238" s="56"/>
      <c r="F238" s="56"/>
      <c r="G238" s="56"/>
      <c r="H238" s="56"/>
      <c r="I238" s="56"/>
    </row>
    <row r="239" spans="5:9" ht="15.5">
      <c r="E239" s="56"/>
      <c r="F239" s="56"/>
      <c r="G239" s="56"/>
      <c r="H239" s="56"/>
      <c r="I239" s="56"/>
    </row>
    <row r="240" spans="5:9" ht="15.5">
      <c r="E240" s="81"/>
      <c r="F240" s="81"/>
      <c r="G240" s="81"/>
      <c r="H240" s="81"/>
      <c r="I240" s="81"/>
    </row>
    <row r="241" spans="5:9" ht="15.5">
      <c r="E241" s="81"/>
      <c r="F241" s="81"/>
      <c r="G241" s="81"/>
      <c r="H241" s="81"/>
      <c r="I241" s="81"/>
    </row>
    <row r="242" spans="5:9" ht="15.5">
      <c r="E242" s="81"/>
      <c r="F242" s="81"/>
      <c r="G242" s="81"/>
      <c r="H242" s="81"/>
      <c r="I242" s="81"/>
    </row>
    <row r="243" spans="5:9">
      <c r="E243" s="82"/>
      <c r="F243" s="82"/>
      <c r="G243" s="82"/>
      <c r="H243" s="82"/>
      <c r="I243" s="82"/>
    </row>
    <row r="244" spans="5:9">
      <c r="E244" s="77"/>
      <c r="F244" s="77"/>
      <c r="G244" s="77"/>
      <c r="H244" s="77"/>
      <c r="I244" s="77"/>
    </row>
    <row r="245" spans="5:9">
      <c r="E245" s="80"/>
      <c r="F245" s="80"/>
      <c r="G245" s="80"/>
      <c r="H245" s="80"/>
      <c r="I245" s="80"/>
    </row>
    <row r="246" spans="5:9">
      <c r="E246" s="80"/>
      <c r="F246" s="80"/>
      <c r="G246" s="80"/>
      <c r="H246" s="80"/>
      <c r="I246" s="80"/>
    </row>
    <row r="247" spans="5:9">
      <c r="E247" s="80"/>
      <c r="F247" s="80"/>
      <c r="G247" s="80"/>
      <c r="H247" s="80"/>
      <c r="I247" s="80"/>
    </row>
    <row r="248" spans="5:9">
      <c r="E248" s="85"/>
      <c r="F248" s="85"/>
      <c r="G248" s="85"/>
      <c r="H248" s="85"/>
      <c r="I248" s="85"/>
    </row>
    <row r="249" spans="5:9">
      <c r="E249" s="85"/>
      <c r="F249" s="85"/>
      <c r="G249" s="85"/>
      <c r="H249" s="85"/>
      <c r="I249" s="85"/>
    </row>
    <row r="250" spans="5:9">
      <c r="E250" s="85"/>
      <c r="F250" s="85"/>
      <c r="G250" s="85"/>
      <c r="H250" s="85"/>
      <c r="I250" s="85"/>
    </row>
    <row r="251" spans="5:9">
      <c r="E251" s="85"/>
      <c r="F251" s="85"/>
      <c r="G251" s="85"/>
      <c r="H251" s="85"/>
      <c r="I251" s="85"/>
    </row>
    <row r="252" spans="5:9">
      <c r="E252" s="85"/>
      <c r="F252" s="85"/>
      <c r="G252" s="85"/>
      <c r="H252" s="85"/>
      <c r="I252" s="85"/>
    </row>
    <row r="253" spans="5:9">
      <c r="E253" s="85"/>
      <c r="F253" s="85"/>
      <c r="G253" s="85"/>
      <c r="H253" s="85"/>
      <c r="I253" s="85"/>
    </row>
    <row r="254" spans="5:9">
      <c r="E254" s="85"/>
      <c r="F254" s="85"/>
      <c r="G254" s="85"/>
      <c r="H254" s="85"/>
      <c r="I254" s="85"/>
    </row>
    <row r="255" spans="5:9">
      <c r="E255" s="85"/>
      <c r="F255" s="85"/>
      <c r="G255" s="85"/>
      <c r="H255" s="85"/>
      <c r="I255" s="85"/>
    </row>
    <row r="256" spans="5:9">
      <c r="E256" s="85"/>
      <c r="F256" s="85"/>
      <c r="G256" s="85"/>
      <c r="H256" s="85"/>
      <c r="I256" s="85"/>
    </row>
    <row r="257" spans="5:9">
      <c r="E257" s="85"/>
      <c r="F257" s="85"/>
      <c r="G257" s="85"/>
      <c r="H257" s="85"/>
      <c r="I257" s="85"/>
    </row>
    <row r="258" spans="5:9">
      <c r="E258" s="85"/>
      <c r="F258" s="85"/>
      <c r="G258" s="85"/>
      <c r="H258" s="85"/>
      <c r="I258" s="85"/>
    </row>
    <row r="259" spans="5:9">
      <c r="E259" s="85"/>
      <c r="F259" s="85"/>
      <c r="G259" s="85"/>
      <c r="H259" s="85"/>
      <c r="I259" s="85"/>
    </row>
    <row r="260" spans="5:9">
      <c r="E260" s="85"/>
      <c r="F260" s="85"/>
      <c r="G260" s="85"/>
      <c r="H260" s="85"/>
      <c r="I260" s="85"/>
    </row>
    <row r="261" spans="5:9">
      <c r="E261" s="85"/>
      <c r="F261" s="85"/>
      <c r="G261" s="85"/>
      <c r="H261" s="85"/>
      <c r="I261" s="85"/>
    </row>
    <row r="262" spans="5:9">
      <c r="E262" s="85"/>
      <c r="F262" s="85"/>
      <c r="G262" s="85"/>
      <c r="H262" s="85"/>
      <c r="I262" s="85"/>
    </row>
    <row r="263" spans="5:9">
      <c r="E263" s="82"/>
      <c r="F263" s="82"/>
      <c r="G263" s="82"/>
      <c r="H263" s="82"/>
      <c r="I263" s="82"/>
    </row>
    <row r="264" spans="5:9">
      <c r="E264" s="82"/>
      <c r="F264" s="82"/>
      <c r="G264" s="82"/>
      <c r="H264" s="82"/>
      <c r="I264" s="82"/>
    </row>
    <row r="265" spans="5:9">
      <c r="E265" s="82"/>
      <c r="F265" s="82"/>
      <c r="G265" s="82"/>
      <c r="H265" s="82"/>
      <c r="I265" s="82"/>
    </row>
    <row r="266" spans="5:9" ht="15.5">
      <c r="E266" s="81"/>
      <c r="F266" s="81"/>
      <c r="G266" s="81"/>
      <c r="H266" s="81"/>
      <c r="I266" s="81"/>
    </row>
    <row r="267" spans="5:9" ht="15.5">
      <c r="E267" s="81"/>
      <c r="F267" s="81"/>
      <c r="G267" s="81"/>
      <c r="H267" s="81"/>
      <c r="I267" s="81"/>
    </row>
    <row r="268" spans="5:9">
      <c r="E268" s="80"/>
      <c r="F268" s="80"/>
      <c r="G268" s="80"/>
      <c r="H268" s="80"/>
      <c r="I268" s="80"/>
    </row>
    <row r="269" spans="5:9">
      <c r="E269" s="80"/>
      <c r="F269" s="80"/>
      <c r="G269" s="80"/>
      <c r="H269" s="80"/>
      <c r="I269" s="80"/>
    </row>
    <row r="270" spans="5:9">
      <c r="E270" s="82"/>
      <c r="F270" s="82"/>
      <c r="G270" s="82"/>
      <c r="H270" s="82"/>
      <c r="I270" s="82"/>
    </row>
    <row r="271" spans="5:9">
      <c r="E271" s="83"/>
      <c r="F271" s="83"/>
      <c r="G271" s="83"/>
      <c r="H271" s="83"/>
      <c r="I271" s="83"/>
    </row>
    <row r="272" spans="5:9">
      <c r="E272" s="82"/>
      <c r="F272" s="82"/>
      <c r="G272" s="82"/>
      <c r="H272" s="82"/>
      <c r="I272" s="82"/>
    </row>
    <row r="273" spans="5:9">
      <c r="E273" s="77"/>
      <c r="F273" s="77"/>
      <c r="G273" s="77"/>
      <c r="H273" s="77"/>
      <c r="I273" s="77"/>
    </row>
    <row r="274" spans="5:9">
      <c r="E274" s="75"/>
      <c r="F274" s="75"/>
      <c r="G274" s="75"/>
      <c r="H274" s="75"/>
      <c r="I274" s="75"/>
    </row>
    <row r="275" spans="5:9">
      <c r="E275" s="77"/>
      <c r="F275" s="77"/>
      <c r="G275" s="77"/>
      <c r="H275" s="77"/>
      <c r="I275" s="77"/>
    </row>
  </sheetData>
  <mergeCells count="3">
    <mergeCell ref="E6:I6"/>
    <mergeCell ref="K4:S4"/>
    <mergeCell ref="E5:I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265BF-0F57-4D51-8836-2C7BB1739B12}">
  <sheetPr codeName="Foglio8"/>
  <dimension ref="A1:AK250"/>
  <sheetViews>
    <sheetView showGridLines="0" zoomScale="70" zoomScaleNormal="70" workbookViewId="0">
      <selection activeCell="C12" sqref="C12"/>
    </sheetView>
  </sheetViews>
  <sheetFormatPr defaultColWidth="9.1796875" defaultRowHeight="17.5" outlineLevelRow="1" outlineLevelCol="1"/>
  <cols>
    <col min="1" max="1" width="9.1796875" style="32"/>
    <col min="2" max="2" width="44.81640625" style="32" customWidth="1"/>
    <col min="3" max="3" width="38.26953125" style="32" customWidth="1"/>
    <col min="4" max="4" width="23.26953125" style="32" bestFit="1" customWidth="1"/>
    <col min="5" max="9" width="12.7265625" style="163" customWidth="1" outlineLevel="1"/>
    <col min="10" max="10" width="50.7265625" style="32" customWidth="1"/>
    <col min="11" max="19" width="4.54296875" style="32" bestFit="1" customWidth="1"/>
    <col min="20" max="21" width="0" style="32" hidden="1" customWidth="1"/>
    <col min="22" max="16384" width="9.1796875" style="32"/>
  </cols>
  <sheetData>
    <row r="1" spans="1:37" s="70" customFormat="1" ht="32.5">
      <c r="A1" s="54" t="s">
        <v>433</v>
      </c>
      <c r="B1" s="79"/>
      <c r="C1" s="74"/>
      <c r="D1" s="71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76"/>
      <c r="S1" s="76"/>
      <c r="T1" s="76"/>
      <c r="U1" s="72"/>
      <c r="V1" s="72"/>
      <c r="W1" s="72"/>
      <c r="X1" s="72"/>
      <c r="Y1" s="72"/>
      <c r="Z1" s="72"/>
      <c r="AA1" s="72"/>
      <c r="AC1" s="73"/>
      <c r="AD1" s="73"/>
      <c r="AE1" s="73"/>
      <c r="AF1" s="73"/>
      <c r="AG1" s="73"/>
      <c r="AH1" s="73"/>
      <c r="AI1" s="73"/>
      <c r="AJ1" s="73"/>
      <c r="AK1" s="73"/>
    </row>
    <row r="2" spans="1:37" s="5" customFormat="1" ht="30">
      <c r="A2" s="6" t="s">
        <v>214</v>
      </c>
      <c r="B2" s="3"/>
      <c r="D2" s="7"/>
      <c r="E2" s="75"/>
      <c r="F2" s="75"/>
      <c r="G2" s="75"/>
      <c r="H2" s="75"/>
      <c r="I2" s="75"/>
      <c r="J2" s="7"/>
      <c r="K2" s="52"/>
      <c r="L2" s="52"/>
      <c r="M2" s="52"/>
      <c r="N2" s="52"/>
      <c r="O2" s="52"/>
      <c r="P2" s="52"/>
      <c r="Q2" s="52"/>
      <c r="R2" s="52"/>
      <c r="S2" s="52"/>
    </row>
    <row r="3" spans="1:37" s="5" customFormat="1">
      <c r="A3" s="3"/>
      <c r="B3" s="3"/>
      <c r="D3" s="7"/>
      <c r="E3" s="75"/>
      <c r="F3" s="75"/>
      <c r="G3" s="75"/>
      <c r="H3" s="75"/>
      <c r="I3" s="75"/>
      <c r="J3" s="7"/>
      <c r="K3" s="52"/>
      <c r="L3" s="52"/>
      <c r="M3" s="52"/>
      <c r="N3" s="52"/>
      <c r="O3" s="52"/>
      <c r="P3" s="52"/>
      <c r="Q3" s="52"/>
      <c r="R3" s="52"/>
      <c r="S3" s="52"/>
    </row>
    <row r="4" spans="1:37" s="53" customFormat="1" ht="18">
      <c r="E4" s="86"/>
      <c r="F4" s="86"/>
      <c r="G4" s="86"/>
      <c r="H4" s="86"/>
      <c r="I4" s="86"/>
      <c r="K4" s="523" t="s">
        <v>70</v>
      </c>
      <c r="L4" s="524"/>
      <c r="M4" s="524"/>
      <c r="N4" s="524"/>
      <c r="O4" s="524"/>
      <c r="P4" s="524"/>
      <c r="Q4" s="524"/>
      <c r="R4" s="524"/>
      <c r="S4" s="525"/>
    </row>
    <row r="5" spans="1:37" s="51" customFormat="1" ht="111.75" customHeight="1">
      <c r="A5" s="50" t="s">
        <v>62</v>
      </c>
      <c r="B5" s="22" t="s">
        <v>61</v>
      </c>
      <c r="C5" s="22" t="s">
        <v>71</v>
      </c>
      <c r="D5" s="22" t="s">
        <v>137</v>
      </c>
      <c r="E5" s="513" t="s">
        <v>259</v>
      </c>
      <c r="F5" s="513"/>
      <c r="G5" s="513"/>
      <c r="H5" s="513"/>
      <c r="I5" s="513"/>
      <c r="J5" s="213" t="s">
        <v>72</v>
      </c>
      <c r="K5" s="24" t="s">
        <v>43</v>
      </c>
      <c r="L5" s="25" t="s">
        <v>44</v>
      </c>
      <c r="M5" s="24" t="s">
        <v>45</v>
      </c>
      <c r="N5" s="25" t="s">
        <v>46</v>
      </c>
      <c r="O5" s="24" t="s">
        <v>47</v>
      </c>
      <c r="P5" s="25" t="s">
        <v>48</v>
      </c>
      <c r="Q5" s="24" t="s">
        <v>49</v>
      </c>
      <c r="R5" s="25" t="s">
        <v>50</v>
      </c>
      <c r="S5" s="24" t="s">
        <v>51</v>
      </c>
      <c r="T5" s="2"/>
      <c r="U5" s="2"/>
    </row>
    <row r="6" spans="1:37" s="43" customFormat="1" ht="15.75" customHeight="1">
      <c r="A6" s="44"/>
      <c r="B6" s="44"/>
      <c r="C6" s="42"/>
      <c r="D6" s="44"/>
      <c r="E6" s="511" t="s">
        <v>434</v>
      </c>
      <c r="F6" s="512"/>
      <c r="G6" s="512"/>
      <c r="H6" s="512"/>
      <c r="I6" s="512"/>
      <c r="J6" s="212" t="s">
        <v>319</v>
      </c>
      <c r="K6" s="48"/>
      <c r="L6" s="48"/>
      <c r="M6" s="48"/>
      <c r="N6" s="48"/>
      <c r="O6" s="48"/>
      <c r="P6" s="48"/>
      <c r="Q6" s="48"/>
      <c r="R6" s="48"/>
      <c r="S6" s="48"/>
    </row>
    <row r="7" spans="1:37" s="43" customFormat="1" ht="20">
      <c r="A7" s="34" t="s">
        <v>73</v>
      </c>
      <c r="B7" s="44"/>
      <c r="C7" s="42"/>
      <c r="D7" s="44"/>
      <c r="E7" s="87" t="s">
        <v>254</v>
      </c>
      <c r="F7" s="87" t="s">
        <v>255</v>
      </c>
      <c r="G7" s="87" t="s">
        <v>256</v>
      </c>
      <c r="H7" s="87" t="s">
        <v>257</v>
      </c>
      <c r="I7" s="87" t="s">
        <v>258</v>
      </c>
      <c r="J7" s="66" t="s">
        <v>434</v>
      </c>
      <c r="K7" s="48"/>
      <c r="L7" s="48"/>
      <c r="M7" s="48"/>
      <c r="N7" s="48"/>
      <c r="O7" s="48"/>
      <c r="P7" s="48"/>
      <c r="Q7" s="48"/>
      <c r="R7" s="48"/>
      <c r="S7" s="48"/>
    </row>
    <row r="8" spans="1:37" s="63" customFormat="1" ht="15.5">
      <c r="A8" s="47" t="s">
        <v>260</v>
      </c>
      <c r="B8" s="98"/>
      <c r="D8" s="98"/>
      <c r="E8" s="139">
        <v>58496280</v>
      </c>
      <c r="F8" s="139">
        <v>24226623</v>
      </c>
      <c r="G8" s="139">
        <v>38613751</v>
      </c>
      <c r="H8" s="139">
        <v>24462233</v>
      </c>
      <c r="I8" s="139">
        <v>12467757</v>
      </c>
      <c r="J8" s="94"/>
      <c r="K8" s="49"/>
      <c r="L8" s="49"/>
      <c r="M8" s="49"/>
      <c r="N8" s="49"/>
      <c r="O8" s="49"/>
      <c r="P8" s="49"/>
      <c r="Q8" s="49"/>
      <c r="R8" s="49"/>
      <c r="S8" s="49"/>
    </row>
    <row r="9" spans="1:37" s="63" customFormat="1" ht="20">
      <c r="A9" s="89"/>
      <c r="B9" s="98"/>
      <c r="D9" s="98"/>
      <c r="E9" s="161"/>
      <c r="F9" s="161"/>
      <c r="G9" s="161"/>
      <c r="H9" s="161"/>
      <c r="I9" s="161"/>
      <c r="J9" s="94"/>
      <c r="K9" s="49"/>
      <c r="L9" s="49"/>
      <c r="M9" s="49"/>
      <c r="N9" s="49"/>
      <c r="O9" s="49"/>
      <c r="P9" s="49"/>
      <c r="Q9" s="49"/>
      <c r="R9" s="49"/>
      <c r="S9" s="49"/>
    </row>
    <row r="10" spans="1:37" s="43" customFormat="1" ht="20">
      <c r="B10" s="45" t="s">
        <v>329</v>
      </c>
      <c r="C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37" s="43" customFormat="1" ht="20">
      <c r="B11" s="45"/>
      <c r="C11" s="46"/>
      <c r="E11" s="138"/>
      <c r="F11" s="138"/>
      <c r="G11" s="138"/>
      <c r="H11" s="138"/>
      <c r="I11" s="138"/>
      <c r="K11" s="46"/>
      <c r="L11" s="46"/>
      <c r="M11" s="46"/>
      <c r="N11" s="46"/>
      <c r="O11" s="46"/>
      <c r="P11" s="46"/>
      <c r="Q11" s="46"/>
      <c r="R11" s="46"/>
      <c r="S11" s="46"/>
    </row>
    <row r="12" spans="1:37" s="308" customFormat="1" ht="19.5" customHeight="1" outlineLevel="1">
      <c r="A12" s="308" t="s">
        <v>73</v>
      </c>
      <c r="B12" s="304" t="s">
        <v>323</v>
      </c>
      <c r="C12" s="305" t="s">
        <v>180</v>
      </c>
      <c r="D12" s="306"/>
      <c r="E12" s="139">
        <v>2334824.4227246721</v>
      </c>
      <c r="F12" s="139">
        <v>1272567.739893608</v>
      </c>
      <c r="G12" s="139">
        <v>1193990.6501076114</v>
      </c>
      <c r="H12" s="139">
        <v>650613.30179241125</v>
      </c>
      <c r="I12" s="139">
        <v>174513.56866633729</v>
      </c>
      <c r="J12" s="307">
        <v>14872</v>
      </c>
      <c r="K12" s="248"/>
      <c r="L12" s="11" t="s">
        <v>52</v>
      </c>
      <c r="M12" s="248"/>
      <c r="N12" s="11"/>
      <c r="O12" s="248"/>
      <c r="P12" s="11"/>
      <c r="Q12" s="248"/>
      <c r="R12" s="11"/>
      <c r="S12" s="248"/>
    </row>
    <row r="13" spans="1:37" s="43" customFormat="1" ht="14.25" customHeight="1" outlineLevel="1">
      <c r="A13" s="308" t="s">
        <v>73</v>
      </c>
      <c r="B13" s="315" t="s">
        <v>74</v>
      </c>
      <c r="C13" s="46" t="s">
        <v>102</v>
      </c>
      <c r="D13" s="310">
        <v>1</v>
      </c>
      <c r="E13" s="139"/>
      <c r="F13" s="139"/>
      <c r="G13" s="139"/>
      <c r="H13" s="139"/>
      <c r="I13" s="139"/>
      <c r="J13" s="311"/>
    </row>
    <row r="14" spans="1:37" s="43" customFormat="1" ht="14.25" customHeight="1" outlineLevel="1">
      <c r="A14" s="308" t="s">
        <v>73</v>
      </c>
      <c r="B14" s="315" t="s">
        <v>74</v>
      </c>
      <c r="C14" s="46" t="s">
        <v>103</v>
      </c>
      <c r="D14" s="310">
        <v>1</v>
      </c>
      <c r="E14" s="139"/>
      <c r="F14" s="139"/>
      <c r="G14" s="139"/>
      <c r="H14" s="139"/>
      <c r="I14" s="139"/>
      <c r="J14" s="311"/>
    </row>
    <row r="15" spans="1:37" s="43" customFormat="1" ht="14.25" customHeight="1" outlineLevel="1">
      <c r="A15" s="308" t="s">
        <v>73</v>
      </c>
      <c r="B15" s="315" t="s">
        <v>74</v>
      </c>
      <c r="C15" s="46" t="s">
        <v>104</v>
      </c>
      <c r="D15" s="310">
        <v>2</v>
      </c>
      <c r="E15" s="139"/>
      <c r="F15" s="139"/>
      <c r="G15" s="139"/>
      <c r="H15" s="139"/>
      <c r="I15" s="139"/>
      <c r="J15" s="311"/>
    </row>
    <row r="16" spans="1:37" s="43" customFormat="1" ht="14.25" customHeight="1" outlineLevel="1">
      <c r="A16" s="308" t="s">
        <v>73</v>
      </c>
      <c r="B16" s="315" t="s">
        <v>138</v>
      </c>
      <c r="C16" s="46" t="s">
        <v>109</v>
      </c>
      <c r="D16" s="310">
        <v>1</v>
      </c>
      <c r="E16" s="139"/>
      <c r="F16" s="139"/>
      <c r="G16" s="139"/>
      <c r="H16" s="139"/>
      <c r="I16" s="139"/>
      <c r="J16" s="311"/>
    </row>
    <row r="17" spans="1:19" s="43" customFormat="1" ht="14.25" customHeight="1" outlineLevel="1">
      <c r="A17" s="308" t="s">
        <v>73</v>
      </c>
      <c r="B17" s="315" t="s">
        <v>138</v>
      </c>
      <c r="C17" s="46" t="s">
        <v>110</v>
      </c>
      <c r="D17" s="310">
        <v>3</v>
      </c>
      <c r="E17" s="139"/>
      <c r="F17" s="139"/>
      <c r="G17" s="139"/>
      <c r="H17" s="139"/>
      <c r="I17" s="139"/>
      <c r="J17" s="311"/>
    </row>
    <row r="18" spans="1:19" s="43" customFormat="1" ht="14.25" customHeight="1" outlineLevel="1">
      <c r="A18" s="308" t="s">
        <v>73</v>
      </c>
      <c r="B18" s="315" t="s">
        <v>138</v>
      </c>
      <c r="C18" s="46" t="s">
        <v>111</v>
      </c>
      <c r="D18" s="310">
        <v>5</v>
      </c>
      <c r="E18" s="139"/>
      <c r="F18" s="139"/>
      <c r="G18" s="139"/>
      <c r="H18" s="139"/>
      <c r="I18" s="139"/>
      <c r="J18" s="311"/>
    </row>
    <row r="19" spans="1:19" s="43" customFormat="1" ht="14.25" customHeight="1" outlineLevel="1">
      <c r="A19" s="308" t="s">
        <v>73</v>
      </c>
      <c r="B19" s="315" t="s">
        <v>138</v>
      </c>
      <c r="C19" s="46" t="s">
        <v>145</v>
      </c>
      <c r="D19" s="310">
        <v>1</v>
      </c>
      <c r="E19" s="139"/>
      <c r="F19" s="139"/>
      <c r="G19" s="139"/>
      <c r="H19" s="139"/>
      <c r="I19" s="139"/>
      <c r="J19" s="311"/>
    </row>
    <row r="20" spans="1:19" s="43" customFormat="1" ht="14.25" customHeight="1" outlineLevel="1">
      <c r="A20" s="308" t="s">
        <v>73</v>
      </c>
      <c r="B20" s="315" t="s">
        <v>138</v>
      </c>
      <c r="C20" s="46" t="s">
        <v>147</v>
      </c>
      <c r="D20" s="310">
        <v>1</v>
      </c>
      <c r="E20" s="139"/>
      <c r="F20" s="139"/>
      <c r="G20" s="139"/>
      <c r="H20" s="139"/>
      <c r="I20" s="139"/>
      <c r="J20" s="311"/>
    </row>
    <row r="21" spans="1:19" s="43" customFormat="1" ht="14.25" customHeight="1" outlineLevel="1">
      <c r="A21" s="308" t="s">
        <v>73</v>
      </c>
      <c r="B21" s="315" t="s">
        <v>140</v>
      </c>
      <c r="C21" s="46" t="s">
        <v>222</v>
      </c>
      <c r="D21" s="310">
        <v>2</v>
      </c>
      <c r="E21" s="139"/>
      <c r="F21" s="139"/>
      <c r="G21" s="139"/>
      <c r="H21" s="139"/>
      <c r="I21" s="139"/>
      <c r="J21" s="311"/>
    </row>
    <row r="22" spans="1:19" s="43" customFormat="1" ht="14.25" customHeight="1" outlineLevel="1">
      <c r="A22" s="308" t="s">
        <v>73</v>
      </c>
      <c r="B22" s="315" t="s">
        <v>140</v>
      </c>
      <c r="C22" s="46" t="s">
        <v>135</v>
      </c>
      <c r="D22" s="310">
        <v>1</v>
      </c>
      <c r="E22" s="139"/>
      <c r="F22" s="139"/>
      <c r="G22" s="139"/>
      <c r="H22" s="139"/>
      <c r="I22" s="139"/>
      <c r="J22" s="311"/>
    </row>
    <row r="23" spans="1:19" s="43" customFormat="1" ht="14.25" customHeight="1" outlineLevel="1">
      <c r="A23" s="308" t="s">
        <v>73</v>
      </c>
      <c r="B23" s="315" t="s">
        <v>140</v>
      </c>
      <c r="C23" s="46" t="s">
        <v>136</v>
      </c>
      <c r="D23" s="310">
        <v>1</v>
      </c>
      <c r="E23" s="139"/>
      <c r="F23" s="139"/>
      <c r="G23" s="139"/>
      <c r="H23" s="139"/>
      <c r="I23" s="139"/>
      <c r="J23" s="311"/>
    </row>
    <row r="24" spans="1:19" s="43" customFormat="1" ht="14.25" customHeight="1" outlineLevel="1">
      <c r="A24" s="308" t="s">
        <v>73</v>
      </c>
      <c r="B24" s="315" t="s">
        <v>140</v>
      </c>
      <c r="C24" s="46" t="s">
        <v>191</v>
      </c>
      <c r="D24" s="310">
        <v>1</v>
      </c>
      <c r="E24" s="139"/>
      <c r="F24" s="139"/>
      <c r="G24" s="139"/>
      <c r="H24" s="139"/>
      <c r="I24" s="139"/>
      <c r="J24" s="311"/>
    </row>
    <row r="25" spans="1:19" s="43" customFormat="1" ht="14.25" customHeight="1" outlineLevel="1">
      <c r="A25" s="308" t="s">
        <v>73</v>
      </c>
      <c r="B25" s="315" t="s">
        <v>141</v>
      </c>
      <c r="C25" s="46" t="s">
        <v>130</v>
      </c>
      <c r="D25" s="310">
        <v>1</v>
      </c>
      <c r="E25" s="139"/>
      <c r="F25" s="139"/>
      <c r="G25" s="139"/>
      <c r="H25" s="139"/>
      <c r="I25" s="139"/>
      <c r="J25" s="311"/>
      <c r="K25" s="311"/>
      <c r="L25" s="311"/>
    </row>
    <row r="26" spans="1:19" s="43" customFormat="1" ht="14.15" customHeight="1" outlineLevel="1">
      <c r="A26" s="308" t="s">
        <v>73</v>
      </c>
      <c r="B26" s="315" t="s">
        <v>141</v>
      </c>
      <c r="C26" s="46" t="s">
        <v>131</v>
      </c>
      <c r="D26" s="310">
        <v>1</v>
      </c>
      <c r="E26" s="139"/>
      <c r="F26" s="139"/>
      <c r="G26" s="139"/>
      <c r="H26" s="139"/>
      <c r="I26" s="139"/>
      <c r="J26" s="311"/>
      <c r="K26" s="311"/>
      <c r="L26" s="311"/>
    </row>
    <row r="27" spans="1:19" s="43" customFormat="1" ht="14.15" customHeight="1" outlineLevel="1">
      <c r="A27" s="308" t="s">
        <v>73</v>
      </c>
      <c r="B27" s="315" t="s">
        <v>141</v>
      </c>
      <c r="C27" s="46" t="s">
        <v>132</v>
      </c>
      <c r="D27" s="310">
        <v>1</v>
      </c>
      <c r="E27" s="139"/>
      <c r="F27" s="139"/>
      <c r="G27" s="139"/>
      <c r="H27" s="139"/>
      <c r="I27" s="139"/>
      <c r="J27" s="311"/>
      <c r="K27" s="311"/>
      <c r="L27" s="311"/>
    </row>
    <row r="28" spans="1:19" s="43" customFormat="1" ht="14.25" customHeight="1" outlineLevel="1">
      <c r="A28" s="308"/>
      <c r="B28" s="315"/>
      <c r="C28" s="46"/>
      <c r="D28" s="310"/>
      <c r="E28" s="139"/>
      <c r="F28" s="139"/>
      <c r="G28" s="139"/>
      <c r="H28" s="139"/>
      <c r="I28" s="139"/>
      <c r="J28" s="311"/>
    </row>
    <row r="29" spans="1:19" s="308" customFormat="1" ht="19.5" customHeight="1" outlineLevel="1">
      <c r="A29" s="308" t="s">
        <v>73</v>
      </c>
      <c r="B29" s="304" t="s">
        <v>194</v>
      </c>
      <c r="C29" s="305" t="s">
        <v>198</v>
      </c>
      <c r="D29" s="306"/>
      <c r="E29" s="139">
        <v>2372282.6173422225</v>
      </c>
      <c r="F29" s="139">
        <v>1336827.754182989</v>
      </c>
      <c r="G29" s="139">
        <v>1423405.7521160711</v>
      </c>
      <c r="H29" s="139">
        <v>827740.1594709903</v>
      </c>
      <c r="I29" s="139">
        <v>275994.01342662144</v>
      </c>
      <c r="J29" s="307">
        <v>15716.8</v>
      </c>
      <c r="K29" s="248" t="s">
        <v>52</v>
      </c>
      <c r="L29" s="11" t="s">
        <v>52</v>
      </c>
      <c r="M29" s="248"/>
      <c r="N29" s="11"/>
      <c r="O29" s="248"/>
      <c r="P29" s="11"/>
      <c r="Q29" s="248"/>
      <c r="R29" s="11"/>
      <c r="S29" s="248"/>
    </row>
    <row r="30" spans="1:19" s="43" customFormat="1" ht="14.25" customHeight="1" outlineLevel="1">
      <c r="A30" s="308" t="s">
        <v>73</v>
      </c>
      <c r="B30" s="315" t="s">
        <v>74</v>
      </c>
      <c r="C30" s="46" t="s">
        <v>102</v>
      </c>
      <c r="D30" s="310">
        <v>3</v>
      </c>
      <c r="E30" s="139"/>
      <c r="F30" s="139"/>
      <c r="G30" s="139"/>
      <c r="H30" s="139"/>
      <c r="I30" s="139"/>
      <c r="J30" s="311"/>
    </row>
    <row r="31" spans="1:19" s="43" customFormat="1" ht="14.25" customHeight="1" outlineLevel="1">
      <c r="A31" s="308" t="s">
        <v>73</v>
      </c>
      <c r="B31" s="315" t="s">
        <v>74</v>
      </c>
      <c r="C31" s="46" t="s">
        <v>103</v>
      </c>
      <c r="D31" s="310">
        <v>1</v>
      </c>
      <c r="E31" s="139"/>
      <c r="F31" s="139"/>
      <c r="G31" s="139"/>
      <c r="H31" s="139"/>
      <c r="I31" s="139"/>
      <c r="J31" s="311"/>
    </row>
    <row r="32" spans="1:19" s="43" customFormat="1" ht="14.25" customHeight="1" outlineLevel="1">
      <c r="A32" s="308" t="s">
        <v>73</v>
      </c>
      <c r="B32" s="315" t="s">
        <v>74</v>
      </c>
      <c r="C32" s="46" t="s">
        <v>104</v>
      </c>
      <c r="D32" s="310">
        <v>3</v>
      </c>
      <c r="E32" s="139"/>
      <c r="F32" s="139"/>
      <c r="G32" s="139"/>
      <c r="H32" s="139"/>
      <c r="I32" s="139"/>
      <c r="J32" s="311"/>
    </row>
    <row r="33" spans="1:19" s="43" customFormat="1" ht="14.25" customHeight="1" outlineLevel="1">
      <c r="A33" s="308" t="s">
        <v>73</v>
      </c>
      <c r="B33" s="315" t="s">
        <v>74</v>
      </c>
      <c r="C33" s="46" t="s">
        <v>144</v>
      </c>
      <c r="D33" s="310">
        <v>1</v>
      </c>
      <c r="E33" s="139"/>
      <c r="F33" s="139"/>
      <c r="G33" s="139"/>
      <c r="H33" s="139"/>
      <c r="I33" s="139"/>
      <c r="J33" s="311"/>
    </row>
    <row r="34" spans="1:19" s="43" customFormat="1" ht="14.25" customHeight="1" outlineLevel="1">
      <c r="A34" s="308" t="s">
        <v>73</v>
      </c>
      <c r="B34" s="315" t="s">
        <v>74</v>
      </c>
      <c r="C34" s="46" t="s">
        <v>193</v>
      </c>
      <c r="D34" s="310">
        <v>2</v>
      </c>
      <c r="E34" s="139"/>
      <c r="F34" s="139"/>
      <c r="G34" s="139"/>
      <c r="H34" s="139"/>
      <c r="I34" s="139"/>
      <c r="J34" s="311"/>
    </row>
    <row r="35" spans="1:19" s="43" customFormat="1" ht="14.25" customHeight="1" outlineLevel="1">
      <c r="A35" s="308" t="s">
        <v>73</v>
      </c>
      <c r="B35" s="315" t="s">
        <v>139</v>
      </c>
      <c r="C35" s="46" t="s">
        <v>116</v>
      </c>
      <c r="D35" s="310">
        <v>3</v>
      </c>
      <c r="E35" s="139"/>
      <c r="F35" s="139"/>
      <c r="G35" s="139"/>
      <c r="H35" s="139"/>
      <c r="I35" s="139"/>
      <c r="J35" s="311"/>
    </row>
    <row r="36" spans="1:19" s="43" customFormat="1" ht="14.25" customHeight="1" outlineLevel="1">
      <c r="A36" s="308" t="s">
        <v>73</v>
      </c>
      <c r="B36" s="315" t="s">
        <v>139</v>
      </c>
      <c r="C36" s="46" t="s">
        <v>117</v>
      </c>
      <c r="D36" s="310">
        <v>2</v>
      </c>
      <c r="E36" s="139"/>
      <c r="F36" s="139"/>
      <c r="G36" s="139"/>
      <c r="H36" s="139"/>
      <c r="I36" s="139"/>
      <c r="J36" s="311"/>
    </row>
    <row r="37" spans="1:19" s="43" customFormat="1" ht="14.25" customHeight="1" outlineLevel="1">
      <c r="A37" s="308" t="s">
        <v>73</v>
      </c>
      <c r="B37" s="315" t="s">
        <v>139</v>
      </c>
      <c r="C37" s="46" t="s">
        <v>118</v>
      </c>
      <c r="D37" s="310">
        <v>2</v>
      </c>
      <c r="E37" s="139"/>
      <c r="F37" s="139"/>
      <c r="G37" s="139"/>
      <c r="H37" s="139"/>
      <c r="I37" s="139"/>
      <c r="J37" s="311"/>
    </row>
    <row r="38" spans="1:19" s="43" customFormat="1" ht="14.25" customHeight="1" outlineLevel="1">
      <c r="A38" s="308" t="s">
        <v>73</v>
      </c>
      <c r="B38" s="315" t="s">
        <v>139</v>
      </c>
      <c r="C38" s="46" t="s">
        <v>190</v>
      </c>
      <c r="D38" s="310">
        <v>1</v>
      </c>
      <c r="E38" s="139"/>
      <c r="F38" s="139"/>
      <c r="G38" s="139"/>
      <c r="H38" s="139"/>
      <c r="I38" s="139"/>
      <c r="J38" s="311"/>
    </row>
    <row r="39" spans="1:19" s="43" customFormat="1" ht="14.25" customHeight="1" outlineLevel="1">
      <c r="A39" s="308" t="s">
        <v>73</v>
      </c>
      <c r="B39" s="315" t="s">
        <v>139</v>
      </c>
      <c r="C39" s="46" t="s">
        <v>146</v>
      </c>
      <c r="D39" s="310">
        <v>2</v>
      </c>
      <c r="E39" s="139"/>
      <c r="F39" s="139"/>
      <c r="G39" s="139"/>
      <c r="H39" s="139"/>
      <c r="I39" s="139"/>
      <c r="J39" s="311"/>
    </row>
    <row r="40" spans="1:19" s="43" customFormat="1" ht="14.25" customHeight="1" outlineLevel="1">
      <c r="A40" s="308"/>
      <c r="B40" s="315"/>
      <c r="C40" s="46"/>
      <c r="D40" s="310"/>
      <c r="E40" s="139"/>
      <c r="F40" s="139"/>
      <c r="G40" s="139"/>
      <c r="H40" s="139"/>
      <c r="I40" s="139"/>
      <c r="J40" s="311"/>
    </row>
    <row r="41" spans="1:19" s="308" customFormat="1" ht="19.5" customHeight="1" outlineLevel="1">
      <c r="A41" s="308" t="s">
        <v>73</v>
      </c>
      <c r="B41" s="304" t="s">
        <v>195</v>
      </c>
      <c r="C41" s="305" t="s">
        <v>181</v>
      </c>
      <c r="D41" s="306"/>
      <c r="E41" s="139">
        <v>2318000.281928889</v>
      </c>
      <c r="F41" s="139">
        <v>1293747.7607516393</v>
      </c>
      <c r="G41" s="139">
        <v>1281860.3556219859</v>
      </c>
      <c r="H41" s="139">
        <v>758276.5553473339</v>
      </c>
      <c r="I41" s="139">
        <v>251498.30916433595</v>
      </c>
      <c r="J41" s="307">
        <v>13587.199999999999</v>
      </c>
      <c r="K41" s="248" t="s">
        <v>52</v>
      </c>
      <c r="L41" s="11" t="s">
        <v>52</v>
      </c>
      <c r="M41" s="248"/>
      <c r="N41" s="11"/>
      <c r="O41" s="248"/>
      <c r="P41" s="11"/>
      <c r="Q41" s="248"/>
      <c r="R41" s="11"/>
      <c r="S41" s="248"/>
    </row>
    <row r="42" spans="1:19" s="43" customFormat="1" ht="14.25" customHeight="1" outlineLevel="1">
      <c r="A42" s="308" t="s">
        <v>73</v>
      </c>
      <c r="B42" s="315" t="s">
        <v>74</v>
      </c>
      <c r="C42" s="46" t="s">
        <v>102</v>
      </c>
      <c r="D42" s="310">
        <v>3</v>
      </c>
      <c r="E42" s="139"/>
      <c r="F42" s="139"/>
      <c r="G42" s="139"/>
      <c r="H42" s="139"/>
      <c r="I42" s="139"/>
      <c r="J42" s="311"/>
    </row>
    <row r="43" spans="1:19" s="43" customFormat="1" ht="14.25" customHeight="1" outlineLevel="1">
      <c r="A43" s="308" t="s">
        <v>73</v>
      </c>
      <c r="B43" s="315" t="s">
        <v>74</v>
      </c>
      <c r="C43" s="46" t="s">
        <v>103</v>
      </c>
      <c r="D43" s="310">
        <v>1</v>
      </c>
      <c r="E43" s="139"/>
      <c r="F43" s="139"/>
      <c r="G43" s="139"/>
      <c r="H43" s="139"/>
      <c r="I43" s="139"/>
      <c r="J43" s="311"/>
    </row>
    <row r="44" spans="1:19" s="43" customFormat="1" ht="14.25" customHeight="1" outlineLevel="1">
      <c r="A44" s="308" t="s">
        <v>73</v>
      </c>
      <c r="B44" s="315" t="s">
        <v>74</v>
      </c>
      <c r="C44" s="46" t="s">
        <v>144</v>
      </c>
      <c r="D44" s="310">
        <v>1</v>
      </c>
      <c r="E44" s="139"/>
      <c r="F44" s="139"/>
      <c r="G44" s="139"/>
      <c r="H44" s="139"/>
      <c r="I44" s="139"/>
      <c r="J44" s="311"/>
    </row>
    <row r="45" spans="1:19" s="43" customFormat="1" ht="14.25" customHeight="1" outlineLevel="1">
      <c r="A45" s="308" t="s">
        <v>73</v>
      </c>
      <c r="B45" s="315" t="s">
        <v>196</v>
      </c>
      <c r="C45" s="46" t="s">
        <v>193</v>
      </c>
      <c r="D45" s="310">
        <v>2</v>
      </c>
      <c r="E45" s="139"/>
      <c r="F45" s="139"/>
      <c r="G45" s="139"/>
      <c r="H45" s="139"/>
      <c r="I45" s="139"/>
      <c r="J45" s="311"/>
    </row>
    <row r="46" spans="1:19" s="43" customFormat="1" ht="14.25" customHeight="1" outlineLevel="1">
      <c r="A46" s="308" t="s">
        <v>73</v>
      </c>
      <c r="B46" s="315" t="s">
        <v>138</v>
      </c>
      <c r="C46" s="46" t="s">
        <v>109</v>
      </c>
      <c r="D46" s="310">
        <v>2</v>
      </c>
      <c r="E46" s="139"/>
      <c r="F46" s="139"/>
      <c r="G46" s="139"/>
      <c r="H46" s="139"/>
      <c r="I46" s="139"/>
      <c r="J46" s="311"/>
    </row>
    <row r="47" spans="1:19" s="43" customFormat="1" ht="14.25" customHeight="1" outlineLevel="1">
      <c r="A47" s="308" t="s">
        <v>73</v>
      </c>
      <c r="B47" s="315" t="s">
        <v>138</v>
      </c>
      <c r="C47" s="46" t="s">
        <v>110</v>
      </c>
      <c r="D47" s="310">
        <v>2</v>
      </c>
      <c r="E47" s="139"/>
      <c r="F47" s="139"/>
      <c r="G47" s="139"/>
      <c r="H47" s="139"/>
      <c r="I47" s="139"/>
      <c r="J47" s="311"/>
    </row>
    <row r="48" spans="1:19" s="43" customFormat="1" ht="14.25" customHeight="1" outlineLevel="1">
      <c r="A48" s="308" t="s">
        <v>73</v>
      </c>
      <c r="B48" s="315" t="s">
        <v>138</v>
      </c>
      <c r="C48" s="46" t="s">
        <v>145</v>
      </c>
      <c r="D48" s="310">
        <v>1</v>
      </c>
      <c r="E48" s="139"/>
      <c r="F48" s="139"/>
      <c r="G48" s="139"/>
      <c r="H48" s="139"/>
      <c r="I48" s="139"/>
      <c r="J48" s="311"/>
    </row>
    <row r="49" spans="1:10" s="43" customFormat="1" ht="14.25" customHeight="1" outlineLevel="1">
      <c r="A49" s="308" t="s">
        <v>73</v>
      </c>
      <c r="B49" s="315" t="s">
        <v>138</v>
      </c>
      <c r="C49" s="46" t="s">
        <v>147</v>
      </c>
      <c r="D49" s="310">
        <v>2</v>
      </c>
      <c r="E49" s="139"/>
      <c r="F49" s="139"/>
      <c r="G49" s="139"/>
      <c r="H49" s="139"/>
      <c r="I49" s="139"/>
      <c r="J49" s="311"/>
    </row>
    <row r="50" spans="1:10" s="43" customFormat="1" ht="14.25" customHeight="1" outlineLevel="1">
      <c r="A50" s="308" t="s">
        <v>73</v>
      </c>
      <c r="B50" s="315" t="s">
        <v>139</v>
      </c>
      <c r="C50" s="46" t="s">
        <v>116</v>
      </c>
      <c r="D50" s="310">
        <v>6</v>
      </c>
      <c r="E50" s="139"/>
      <c r="F50" s="139"/>
      <c r="G50" s="139"/>
      <c r="H50" s="139"/>
      <c r="I50" s="139"/>
      <c r="J50" s="310"/>
    </row>
    <row r="51" spans="1:10" s="43" customFormat="1" ht="14.25" customHeight="1" outlineLevel="1">
      <c r="A51" s="308" t="s">
        <v>73</v>
      </c>
      <c r="B51" s="315" t="s">
        <v>139</v>
      </c>
      <c r="C51" s="46" t="s">
        <v>117</v>
      </c>
      <c r="D51" s="310">
        <v>3</v>
      </c>
      <c r="E51" s="139"/>
      <c r="F51" s="139"/>
      <c r="G51" s="139"/>
      <c r="H51" s="139"/>
      <c r="I51" s="139"/>
      <c r="J51" s="310"/>
    </row>
    <row r="52" spans="1:10" s="43" customFormat="1" ht="14.25" customHeight="1" outlineLevel="1">
      <c r="A52" s="308" t="s">
        <v>73</v>
      </c>
      <c r="B52" s="315" t="s">
        <v>139</v>
      </c>
      <c r="C52" s="46" t="s">
        <v>190</v>
      </c>
      <c r="D52" s="310">
        <v>1</v>
      </c>
      <c r="E52" s="139"/>
      <c r="F52" s="139"/>
      <c r="G52" s="139"/>
      <c r="H52" s="139"/>
      <c r="I52" s="139"/>
      <c r="J52" s="310"/>
    </row>
    <row r="53" spans="1:10" s="43" customFormat="1" ht="14.25" customHeight="1" outlineLevel="1">
      <c r="A53" s="308" t="s">
        <v>73</v>
      </c>
      <c r="B53" s="315" t="s">
        <v>139</v>
      </c>
      <c r="C53" s="46" t="s">
        <v>146</v>
      </c>
      <c r="D53" s="310">
        <v>1</v>
      </c>
      <c r="E53" s="139"/>
      <c r="F53" s="139"/>
      <c r="G53" s="139"/>
      <c r="H53" s="139"/>
      <c r="I53" s="139"/>
      <c r="J53" s="310"/>
    </row>
    <row r="54" spans="1:10" s="43" customFormat="1" ht="14.25" customHeight="1" outlineLevel="1">
      <c r="A54" s="308"/>
      <c r="B54" s="315"/>
      <c r="C54" s="46"/>
      <c r="D54" s="310"/>
      <c r="E54" s="138"/>
      <c r="F54" s="138"/>
      <c r="G54" s="138"/>
      <c r="H54" s="138"/>
      <c r="I54" s="138"/>
      <c r="J54" s="310"/>
    </row>
    <row r="55" spans="1:10" s="43" customFormat="1">
      <c r="A55" s="250" t="s">
        <v>97</v>
      </c>
      <c r="C55" s="46"/>
      <c r="D55" s="310"/>
      <c r="E55" s="138"/>
      <c r="F55" s="138"/>
      <c r="G55" s="138"/>
      <c r="H55" s="138"/>
      <c r="I55" s="138"/>
      <c r="J55" s="310"/>
    </row>
    <row r="56" spans="1:10" s="46" customFormat="1" outlineLevel="1">
      <c r="B56" s="320" t="s">
        <v>142</v>
      </c>
      <c r="E56" s="138"/>
      <c r="F56" s="138"/>
      <c r="G56" s="138"/>
      <c r="H56" s="138"/>
      <c r="I56" s="138"/>
    </row>
    <row r="57" spans="1:10" s="46" customFormat="1">
      <c r="B57" s="46" t="s">
        <v>162</v>
      </c>
      <c r="E57" s="138"/>
      <c r="F57" s="138"/>
      <c r="G57" s="138"/>
      <c r="H57" s="138"/>
      <c r="I57" s="138"/>
    </row>
    <row r="58" spans="1:10" s="46" customFormat="1">
      <c r="B58" s="46" t="s">
        <v>92</v>
      </c>
      <c r="E58" s="138"/>
      <c r="F58" s="138"/>
      <c r="G58" s="138"/>
      <c r="H58" s="138"/>
      <c r="I58" s="138"/>
    </row>
    <row r="59" spans="1:10" s="43" customFormat="1" ht="18">
      <c r="B59" s="321" t="s">
        <v>321</v>
      </c>
      <c r="E59" s="138"/>
      <c r="F59" s="138"/>
      <c r="G59" s="138"/>
      <c r="H59" s="138"/>
      <c r="I59" s="138"/>
    </row>
    <row r="60" spans="1:10" s="43" customFormat="1">
      <c r="E60" s="138"/>
      <c r="F60" s="138"/>
      <c r="G60" s="138"/>
      <c r="H60" s="138"/>
      <c r="I60" s="138"/>
    </row>
    <row r="61" spans="1:10" s="43" customFormat="1">
      <c r="E61" s="138"/>
      <c r="F61" s="138"/>
      <c r="G61" s="138"/>
      <c r="H61" s="138"/>
      <c r="I61" s="138"/>
    </row>
    <row r="62" spans="1:10">
      <c r="E62" s="138"/>
      <c r="F62" s="138"/>
      <c r="G62" s="138"/>
      <c r="H62" s="138"/>
      <c r="I62" s="138"/>
    </row>
    <row r="63" spans="1:10">
      <c r="E63" s="138"/>
      <c r="F63" s="138"/>
      <c r="G63" s="138"/>
      <c r="H63" s="138"/>
      <c r="I63" s="138"/>
    </row>
    <row r="64" spans="1:10">
      <c r="E64" s="138"/>
      <c r="F64" s="138"/>
      <c r="G64" s="138"/>
      <c r="H64" s="138"/>
      <c r="I64" s="138"/>
    </row>
    <row r="65" spans="5:9">
      <c r="E65" s="138"/>
      <c r="F65" s="138"/>
      <c r="G65" s="138"/>
      <c r="H65" s="138"/>
      <c r="I65" s="138"/>
    </row>
    <row r="66" spans="5:9">
      <c r="E66" s="138"/>
      <c r="F66" s="138"/>
      <c r="G66" s="138"/>
      <c r="H66" s="138"/>
      <c r="I66" s="138"/>
    </row>
    <row r="67" spans="5:9">
      <c r="E67" s="138"/>
      <c r="F67" s="138"/>
      <c r="G67" s="138"/>
      <c r="H67" s="138"/>
      <c r="I67" s="138"/>
    </row>
    <row r="68" spans="5:9">
      <c r="E68" s="138"/>
      <c r="F68" s="138"/>
      <c r="G68" s="138"/>
      <c r="H68" s="138"/>
      <c r="I68" s="138"/>
    </row>
    <row r="69" spans="5:9" ht="15.5">
      <c r="E69" s="99"/>
      <c r="F69" s="99"/>
      <c r="G69" s="99"/>
      <c r="H69" s="99"/>
      <c r="I69" s="99"/>
    </row>
    <row r="70" spans="5:9" ht="15.5">
      <c r="E70" s="99"/>
      <c r="F70" s="99"/>
      <c r="G70" s="99"/>
      <c r="H70" s="99"/>
      <c r="I70" s="99"/>
    </row>
    <row r="71" spans="5:9" ht="15.5">
      <c r="E71" s="99"/>
      <c r="F71" s="99"/>
      <c r="G71" s="99"/>
      <c r="H71" s="99"/>
      <c r="I71" s="99"/>
    </row>
    <row r="72" spans="5:9" ht="15.5">
      <c r="E72" s="99"/>
      <c r="F72" s="99"/>
      <c r="G72" s="99"/>
      <c r="H72" s="99"/>
      <c r="I72" s="99"/>
    </row>
    <row r="73" spans="5:9" ht="15.5">
      <c r="E73" s="99"/>
      <c r="F73" s="99"/>
      <c r="G73" s="99"/>
      <c r="H73" s="99"/>
      <c r="I73" s="99"/>
    </row>
    <row r="74" spans="5:9" ht="15.5">
      <c r="E74" s="99"/>
      <c r="F74" s="99"/>
      <c r="G74" s="99"/>
      <c r="H74" s="99"/>
      <c r="I74" s="99"/>
    </row>
    <row r="75" spans="5:9" ht="15.5">
      <c r="E75" s="99"/>
      <c r="F75" s="99"/>
      <c r="G75" s="99"/>
      <c r="H75" s="99"/>
      <c r="I75" s="99"/>
    </row>
    <row r="76" spans="5:9" ht="15.5">
      <c r="E76" s="99"/>
      <c r="F76" s="99"/>
      <c r="G76" s="99"/>
      <c r="H76" s="99"/>
      <c r="I76" s="99"/>
    </row>
    <row r="77" spans="5:9" ht="15.5">
      <c r="E77" s="99"/>
      <c r="F77" s="99"/>
      <c r="G77" s="99"/>
      <c r="H77" s="99"/>
      <c r="I77" s="99"/>
    </row>
    <row r="78" spans="5:9" ht="15.5">
      <c r="E78" s="99"/>
      <c r="F78" s="99"/>
      <c r="G78" s="99"/>
      <c r="H78" s="99"/>
      <c r="I78" s="99"/>
    </row>
    <row r="79" spans="5:9" ht="15.5">
      <c r="E79" s="99"/>
      <c r="F79" s="99"/>
      <c r="G79" s="99"/>
      <c r="H79" s="99"/>
      <c r="I79" s="99"/>
    </row>
    <row r="80" spans="5:9" ht="15.5">
      <c r="E80" s="99"/>
      <c r="F80" s="99"/>
      <c r="G80" s="99"/>
      <c r="H80" s="99"/>
      <c r="I80" s="99"/>
    </row>
    <row r="81" spans="5:9" ht="15.5">
      <c r="E81" s="99"/>
      <c r="F81" s="99"/>
      <c r="G81" s="99"/>
      <c r="H81" s="99"/>
      <c r="I81" s="99"/>
    </row>
    <row r="82" spans="5:9" ht="15.5">
      <c r="E82" s="99"/>
      <c r="F82" s="99"/>
      <c r="G82" s="99"/>
      <c r="H82" s="99"/>
      <c r="I82" s="99"/>
    </row>
    <row r="83" spans="5:9" ht="15.5">
      <c r="E83" s="99"/>
      <c r="F83" s="99"/>
      <c r="G83" s="99"/>
      <c r="H83" s="99"/>
      <c r="I83" s="99"/>
    </row>
    <row r="84" spans="5:9" ht="15.5">
      <c r="E84" s="99"/>
      <c r="F84" s="99"/>
      <c r="G84" s="99"/>
      <c r="H84" s="99"/>
      <c r="I84" s="99"/>
    </row>
    <row r="85" spans="5:9" ht="15.5">
      <c r="E85" s="99"/>
      <c r="F85" s="99"/>
      <c r="G85" s="99"/>
      <c r="H85" s="99"/>
      <c r="I85" s="99"/>
    </row>
    <row r="86" spans="5:9" ht="15.5">
      <c r="E86" s="99"/>
      <c r="F86" s="99"/>
      <c r="G86" s="99"/>
      <c r="H86" s="99"/>
      <c r="I86" s="99"/>
    </row>
    <row r="87" spans="5:9" ht="15.5">
      <c r="E87" s="99"/>
      <c r="F87" s="99"/>
      <c r="G87" s="99"/>
      <c r="H87" s="99"/>
      <c r="I87" s="99"/>
    </row>
    <row r="88" spans="5:9" ht="15.5">
      <c r="E88" s="99"/>
      <c r="F88" s="99"/>
      <c r="G88" s="99"/>
      <c r="H88" s="99"/>
      <c r="I88" s="99"/>
    </row>
    <row r="89" spans="5:9" ht="15.5">
      <c r="E89" s="99"/>
      <c r="F89" s="99"/>
      <c r="G89" s="99"/>
      <c r="H89" s="99"/>
      <c r="I89" s="99"/>
    </row>
    <row r="90" spans="5:9" ht="15.5">
      <c r="E90" s="99"/>
      <c r="F90" s="99"/>
      <c r="G90" s="99"/>
      <c r="H90" s="99"/>
      <c r="I90" s="99"/>
    </row>
    <row r="91" spans="5:9" ht="15.5">
      <c r="E91" s="99"/>
      <c r="F91" s="99"/>
      <c r="G91" s="99"/>
      <c r="H91" s="99"/>
      <c r="I91" s="99"/>
    </row>
    <row r="92" spans="5:9" ht="15.5">
      <c r="E92" s="99"/>
      <c r="F92" s="99"/>
      <c r="G92" s="99"/>
      <c r="H92" s="99"/>
      <c r="I92" s="99"/>
    </row>
    <row r="93" spans="5:9" ht="15.5">
      <c r="E93" s="99"/>
      <c r="F93" s="99"/>
      <c r="G93" s="99"/>
      <c r="H93" s="99"/>
      <c r="I93" s="99"/>
    </row>
    <row r="94" spans="5:9" ht="15.5">
      <c r="E94" s="99"/>
      <c r="F94" s="99"/>
      <c r="G94" s="99"/>
      <c r="H94" s="99"/>
      <c r="I94" s="99"/>
    </row>
    <row r="95" spans="5:9" ht="15.5">
      <c r="E95" s="99"/>
      <c r="F95" s="99"/>
      <c r="G95" s="99"/>
      <c r="H95" s="99"/>
      <c r="I95" s="99"/>
    </row>
    <row r="96" spans="5:9" ht="15.5">
      <c r="E96" s="99"/>
      <c r="F96" s="99"/>
      <c r="G96" s="99"/>
      <c r="H96" s="99"/>
      <c r="I96" s="99"/>
    </row>
    <row r="97" spans="5:9" ht="15.5">
      <c r="E97" s="99"/>
      <c r="F97" s="99"/>
      <c r="G97" s="99"/>
      <c r="H97" s="99"/>
      <c r="I97" s="99"/>
    </row>
    <row r="98" spans="5:9" ht="15.5">
      <c r="E98" s="99"/>
      <c r="F98" s="99"/>
      <c r="G98" s="99"/>
      <c r="H98" s="99"/>
      <c r="I98" s="99"/>
    </row>
    <row r="99" spans="5:9" ht="15.5">
      <c r="E99" s="99"/>
      <c r="F99" s="99"/>
      <c r="G99" s="99"/>
      <c r="H99" s="99"/>
      <c r="I99" s="99"/>
    </row>
    <row r="100" spans="5:9" ht="15.5">
      <c r="E100" s="99"/>
      <c r="F100" s="99"/>
      <c r="G100" s="99"/>
      <c r="H100" s="99"/>
      <c r="I100" s="99"/>
    </row>
    <row r="101" spans="5:9" ht="15.5">
      <c r="E101" s="99"/>
      <c r="F101" s="99"/>
      <c r="G101" s="99"/>
      <c r="H101" s="99"/>
      <c r="I101" s="99"/>
    </row>
    <row r="102" spans="5:9" ht="15.5">
      <c r="E102" s="99"/>
      <c r="F102" s="99"/>
      <c r="G102" s="99"/>
      <c r="H102" s="99"/>
      <c r="I102" s="99"/>
    </row>
    <row r="103" spans="5:9" ht="15.5">
      <c r="E103" s="99"/>
      <c r="F103" s="99"/>
      <c r="G103" s="99"/>
      <c r="H103" s="99"/>
      <c r="I103" s="99"/>
    </row>
    <row r="104" spans="5:9" ht="15.5">
      <c r="E104" s="99"/>
      <c r="F104" s="99"/>
      <c r="G104" s="99"/>
      <c r="H104" s="99"/>
      <c r="I104" s="99"/>
    </row>
    <row r="105" spans="5:9" ht="15.5">
      <c r="E105" s="99"/>
      <c r="F105" s="99"/>
      <c r="G105" s="99"/>
      <c r="H105" s="99"/>
      <c r="I105" s="99"/>
    </row>
    <row r="106" spans="5:9" ht="15.5">
      <c r="E106" s="99"/>
      <c r="F106" s="99"/>
      <c r="G106" s="99"/>
      <c r="H106" s="99"/>
      <c r="I106" s="99"/>
    </row>
    <row r="107" spans="5:9" ht="15.5">
      <c r="E107" s="99"/>
      <c r="F107" s="99"/>
      <c r="G107" s="99"/>
      <c r="H107" s="99"/>
      <c r="I107" s="99"/>
    </row>
    <row r="108" spans="5:9" ht="15.5">
      <c r="E108" s="99"/>
      <c r="F108" s="99"/>
      <c r="G108" s="99"/>
      <c r="H108" s="99"/>
      <c r="I108" s="99"/>
    </row>
    <row r="109" spans="5:9" ht="15.5">
      <c r="E109" s="99"/>
      <c r="F109" s="99"/>
      <c r="G109" s="99"/>
      <c r="H109" s="99"/>
      <c r="I109" s="99"/>
    </row>
    <row r="110" spans="5:9" ht="15.5">
      <c r="E110" s="99"/>
      <c r="F110" s="99"/>
      <c r="G110" s="99"/>
      <c r="H110" s="99"/>
      <c r="I110" s="99"/>
    </row>
    <row r="111" spans="5:9" ht="15.5">
      <c r="E111" s="99"/>
      <c r="F111" s="99"/>
      <c r="G111" s="99"/>
      <c r="H111" s="99"/>
      <c r="I111" s="99"/>
    </row>
    <row r="112" spans="5:9" ht="15.5">
      <c r="E112" s="99"/>
      <c r="F112" s="99"/>
      <c r="G112" s="99"/>
      <c r="H112" s="99"/>
      <c r="I112" s="99"/>
    </row>
    <row r="113" spans="5:9" ht="15.5">
      <c r="E113" s="99"/>
      <c r="F113" s="99"/>
      <c r="G113" s="99"/>
      <c r="H113" s="99"/>
      <c r="I113" s="99"/>
    </row>
    <row r="114" spans="5:9" ht="15.5">
      <c r="E114" s="99"/>
      <c r="F114" s="99"/>
      <c r="G114" s="99"/>
      <c r="H114" s="99"/>
      <c r="I114" s="99"/>
    </row>
    <row r="115" spans="5:9" ht="15.5">
      <c r="E115" s="99"/>
      <c r="F115" s="99"/>
      <c r="G115" s="99"/>
      <c r="H115" s="99"/>
      <c r="I115" s="99"/>
    </row>
    <row r="116" spans="5:9" ht="15.5">
      <c r="E116" s="99"/>
      <c r="F116" s="99"/>
      <c r="G116" s="99"/>
      <c r="H116" s="99"/>
      <c r="I116" s="99"/>
    </row>
    <row r="117" spans="5:9" ht="15.5">
      <c r="E117" s="99"/>
      <c r="F117" s="99"/>
      <c r="G117" s="99"/>
      <c r="H117" s="99"/>
      <c r="I117" s="99"/>
    </row>
    <row r="118" spans="5:9" ht="15.5">
      <c r="E118" s="99"/>
      <c r="F118" s="99"/>
      <c r="G118" s="99"/>
      <c r="H118" s="99"/>
      <c r="I118" s="99"/>
    </row>
    <row r="119" spans="5:9" ht="15.5">
      <c r="E119" s="99"/>
      <c r="F119" s="99"/>
      <c r="G119" s="99"/>
      <c r="H119" s="99"/>
      <c r="I119" s="99"/>
    </row>
    <row r="120" spans="5:9" ht="15.5">
      <c r="E120" s="99"/>
      <c r="F120" s="99"/>
      <c r="G120" s="99"/>
      <c r="H120" s="99"/>
      <c r="I120" s="99"/>
    </row>
    <row r="121" spans="5:9" ht="15.5">
      <c r="E121" s="99"/>
      <c r="F121" s="99"/>
      <c r="G121" s="99"/>
      <c r="H121" s="99"/>
      <c r="I121" s="99"/>
    </row>
    <row r="122" spans="5:9" ht="15.5">
      <c r="E122" s="99"/>
      <c r="F122" s="99"/>
      <c r="G122" s="99"/>
      <c r="H122" s="99"/>
      <c r="I122" s="99"/>
    </row>
    <row r="123" spans="5:9" ht="15.5">
      <c r="E123" s="99"/>
      <c r="F123" s="99"/>
      <c r="G123" s="99"/>
      <c r="H123" s="99"/>
      <c r="I123" s="99"/>
    </row>
    <row r="124" spans="5:9" ht="15.5">
      <c r="E124" s="99"/>
      <c r="F124" s="99"/>
      <c r="G124" s="99"/>
      <c r="H124" s="99"/>
      <c r="I124" s="99"/>
    </row>
    <row r="125" spans="5:9" ht="15.5">
      <c r="E125" s="99"/>
      <c r="F125" s="99"/>
      <c r="G125" s="99"/>
      <c r="H125" s="99"/>
      <c r="I125" s="99"/>
    </row>
    <row r="126" spans="5:9" ht="15.5">
      <c r="E126" s="99"/>
      <c r="F126" s="99"/>
      <c r="G126" s="99"/>
      <c r="H126" s="99"/>
      <c r="I126" s="99"/>
    </row>
    <row r="127" spans="5:9" ht="15.5">
      <c r="E127" s="99"/>
      <c r="F127" s="99"/>
      <c r="G127" s="99"/>
      <c r="H127" s="99"/>
      <c r="I127" s="99"/>
    </row>
    <row r="128" spans="5:9" ht="15.5">
      <c r="E128" s="99"/>
      <c r="F128" s="99"/>
      <c r="G128" s="99"/>
      <c r="H128" s="99"/>
      <c r="I128" s="99"/>
    </row>
    <row r="129" spans="5:9" ht="15.5">
      <c r="E129" s="99"/>
      <c r="F129" s="99"/>
      <c r="G129" s="99"/>
      <c r="H129" s="99"/>
      <c r="I129" s="99"/>
    </row>
    <row r="130" spans="5:9" ht="15.5">
      <c r="E130" s="99"/>
      <c r="F130" s="99"/>
      <c r="G130" s="99"/>
      <c r="H130" s="99"/>
      <c r="I130" s="99"/>
    </row>
    <row r="131" spans="5:9" ht="15.5">
      <c r="E131" s="99"/>
      <c r="F131" s="99"/>
      <c r="G131" s="99"/>
      <c r="H131" s="99"/>
      <c r="I131" s="99"/>
    </row>
    <row r="132" spans="5:9" ht="15.5">
      <c r="E132" s="99"/>
      <c r="F132" s="99"/>
      <c r="G132" s="99"/>
      <c r="H132" s="99"/>
      <c r="I132" s="99"/>
    </row>
    <row r="133" spans="5:9" ht="15.5">
      <c r="E133" s="99"/>
      <c r="F133" s="99"/>
      <c r="G133" s="99"/>
      <c r="H133" s="99"/>
      <c r="I133" s="99"/>
    </row>
    <row r="134" spans="5:9" ht="15.5">
      <c r="E134" s="99"/>
      <c r="F134" s="99"/>
      <c r="G134" s="99"/>
      <c r="H134" s="99"/>
      <c r="I134" s="99"/>
    </row>
    <row r="135" spans="5:9" ht="15.5">
      <c r="E135" s="99"/>
      <c r="F135" s="99"/>
      <c r="G135" s="99"/>
      <c r="H135" s="99"/>
      <c r="I135" s="99"/>
    </row>
    <row r="136" spans="5:9" ht="15.5">
      <c r="E136" s="99"/>
      <c r="F136" s="99"/>
      <c r="G136" s="99"/>
      <c r="H136" s="99"/>
      <c r="I136" s="99"/>
    </row>
    <row r="137" spans="5:9" ht="15.5">
      <c r="E137" s="99"/>
      <c r="F137" s="99"/>
      <c r="G137" s="99"/>
      <c r="H137" s="99"/>
      <c r="I137" s="99"/>
    </row>
    <row r="138" spans="5:9" ht="15.5">
      <c r="E138" s="99"/>
      <c r="F138" s="99"/>
      <c r="G138" s="99"/>
      <c r="H138" s="99"/>
      <c r="I138" s="99"/>
    </row>
    <row r="139" spans="5:9" ht="15.5">
      <c r="E139" s="99"/>
      <c r="F139" s="99"/>
      <c r="G139" s="99"/>
      <c r="H139" s="99"/>
      <c r="I139" s="99"/>
    </row>
    <row r="140" spans="5:9" ht="15.5">
      <c r="E140" s="99"/>
      <c r="F140" s="99"/>
      <c r="G140" s="99"/>
      <c r="H140" s="99"/>
      <c r="I140" s="99"/>
    </row>
    <row r="141" spans="5:9" ht="15.5">
      <c r="E141" s="99"/>
      <c r="F141" s="99"/>
      <c r="G141" s="99"/>
      <c r="H141" s="99"/>
      <c r="I141" s="99"/>
    </row>
    <row r="142" spans="5:9" ht="15.5">
      <c r="E142" s="99"/>
      <c r="F142" s="99"/>
      <c r="G142" s="99"/>
      <c r="H142" s="99"/>
      <c r="I142" s="99"/>
    </row>
    <row r="143" spans="5:9" ht="15.5">
      <c r="E143" s="99"/>
      <c r="F143" s="99"/>
      <c r="G143" s="99"/>
      <c r="H143" s="99"/>
      <c r="I143" s="99"/>
    </row>
    <row r="144" spans="5:9" ht="15.5">
      <c r="E144" s="99"/>
      <c r="F144" s="99"/>
      <c r="G144" s="99"/>
      <c r="H144" s="99"/>
      <c r="I144" s="99"/>
    </row>
    <row r="145" spans="5:9" ht="15.5">
      <c r="E145" s="99"/>
      <c r="F145" s="99"/>
      <c r="G145" s="99"/>
      <c r="H145" s="99"/>
      <c r="I145" s="99"/>
    </row>
    <row r="146" spans="5:9" ht="15.5">
      <c r="E146" s="99"/>
      <c r="F146" s="99"/>
      <c r="G146" s="99"/>
      <c r="H146" s="99"/>
      <c r="I146" s="99"/>
    </row>
    <row r="147" spans="5:9" ht="15.5">
      <c r="E147" s="99"/>
      <c r="F147" s="99"/>
      <c r="G147" s="99"/>
      <c r="H147" s="99"/>
      <c r="I147" s="99"/>
    </row>
    <row r="148" spans="5:9" ht="15.5">
      <c r="E148" s="99"/>
      <c r="F148" s="99"/>
      <c r="G148" s="99"/>
      <c r="H148" s="99"/>
      <c r="I148" s="99"/>
    </row>
    <row r="149" spans="5:9" ht="15.5">
      <c r="E149" s="99"/>
      <c r="F149" s="99"/>
      <c r="G149" s="99"/>
      <c r="H149" s="99"/>
      <c r="I149" s="99"/>
    </row>
    <row r="150" spans="5:9" ht="15.5">
      <c r="E150" s="99"/>
      <c r="F150" s="99"/>
      <c r="G150" s="99"/>
      <c r="H150" s="99"/>
      <c r="I150" s="99"/>
    </row>
    <row r="151" spans="5:9" ht="15.5">
      <c r="E151" s="99"/>
      <c r="F151" s="99"/>
      <c r="G151" s="99"/>
      <c r="H151" s="99"/>
      <c r="I151" s="99"/>
    </row>
    <row r="152" spans="5:9" ht="15.5">
      <c r="E152" s="99"/>
      <c r="F152" s="99"/>
      <c r="G152" s="99"/>
      <c r="H152" s="99"/>
      <c r="I152" s="99"/>
    </row>
    <row r="153" spans="5:9" ht="15.5">
      <c r="E153" s="99"/>
      <c r="F153" s="99"/>
      <c r="G153" s="99"/>
      <c r="H153" s="99"/>
      <c r="I153" s="99"/>
    </row>
    <row r="154" spans="5:9" ht="15.5">
      <c r="E154" s="99"/>
      <c r="F154" s="99"/>
      <c r="G154" s="99"/>
      <c r="H154" s="99"/>
      <c r="I154" s="99"/>
    </row>
    <row r="155" spans="5:9" ht="15.5">
      <c r="E155" s="99"/>
      <c r="F155" s="99"/>
      <c r="G155" s="99"/>
      <c r="H155" s="99"/>
      <c r="I155" s="99"/>
    </row>
    <row r="156" spans="5:9" ht="15.5">
      <c r="E156" s="99"/>
      <c r="F156" s="99"/>
      <c r="G156" s="99"/>
      <c r="H156" s="99"/>
      <c r="I156" s="99"/>
    </row>
    <row r="157" spans="5:9" ht="15.5">
      <c r="E157" s="99"/>
      <c r="F157" s="99"/>
      <c r="G157" s="99"/>
      <c r="H157" s="99"/>
      <c r="I157" s="99"/>
    </row>
    <row r="158" spans="5:9" ht="15.5">
      <c r="E158" s="99"/>
      <c r="F158" s="99"/>
      <c r="G158" s="99"/>
      <c r="H158" s="99"/>
      <c r="I158" s="99"/>
    </row>
    <row r="159" spans="5:9" ht="15.5">
      <c r="E159" s="99"/>
      <c r="F159" s="99"/>
      <c r="G159" s="99"/>
      <c r="H159" s="99"/>
      <c r="I159" s="99"/>
    </row>
    <row r="160" spans="5:9" ht="15.5">
      <c r="E160" s="99"/>
      <c r="F160" s="99"/>
      <c r="G160" s="99"/>
      <c r="H160" s="99"/>
      <c r="I160" s="99"/>
    </row>
    <row r="161" spans="5:9" ht="15.5">
      <c r="E161" s="99"/>
      <c r="F161" s="99"/>
      <c r="G161" s="99"/>
      <c r="H161" s="99"/>
      <c r="I161" s="99"/>
    </row>
    <row r="162" spans="5:9" ht="15.5">
      <c r="E162" s="99"/>
      <c r="F162" s="99"/>
      <c r="G162" s="99"/>
      <c r="H162" s="99"/>
      <c r="I162" s="99"/>
    </row>
    <row r="163" spans="5:9" ht="15.5">
      <c r="E163" s="99"/>
      <c r="F163" s="99"/>
      <c r="G163" s="99"/>
      <c r="H163" s="99"/>
      <c r="I163" s="99"/>
    </row>
    <row r="164" spans="5:9" ht="15.5">
      <c r="E164" s="99"/>
      <c r="F164" s="99"/>
      <c r="G164" s="99"/>
      <c r="H164" s="99"/>
      <c r="I164" s="99"/>
    </row>
    <row r="165" spans="5:9" ht="15.5">
      <c r="E165" s="99"/>
      <c r="F165" s="99"/>
      <c r="G165" s="99"/>
      <c r="H165" s="99"/>
      <c r="I165" s="99"/>
    </row>
    <row r="166" spans="5:9" ht="15.5">
      <c r="E166" s="99"/>
      <c r="F166" s="99"/>
      <c r="G166" s="99"/>
      <c r="H166" s="99"/>
      <c r="I166" s="99"/>
    </row>
    <row r="167" spans="5:9" ht="15.5">
      <c r="E167" s="99"/>
      <c r="F167" s="99"/>
      <c r="G167" s="99"/>
      <c r="H167" s="99"/>
      <c r="I167" s="99"/>
    </row>
    <row r="168" spans="5:9" ht="15.5">
      <c r="E168" s="99"/>
      <c r="F168" s="99"/>
      <c r="G168" s="99"/>
      <c r="H168" s="99"/>
      <c r="I168" s="99"/>
    </row>
    <row r="169" spans="5:9" ht="15.5">
      <c r="E169" s="99"/>
      <c r="F169" s="99"/>
      <c r="G169" s="99"/>
      <c r="H169" s="99"/>
      <c r="I169" s="99"/>
    </row>
    <row r="170" spans="5:9" ht="15.5">
      <c r="E170" s="99"/>
      <c r="F170" s="99"/>
      <c r="G170" s="99"/>
      <c r="H170" s="99"/>
      <c r="I170" s="99"/>
    </row>
    <row r="171" spans="5:9" ht="15.5">
      <c r="E171" s="99"/>
      <c r="F171" s="99"/>
      <c r="G171" s="99"/>
      <c r="H171" s="99"/>
      <c r="I171" s="99"/>
    </row>
    <row r="172" spans="5:9" ht="15.5">
      <c r="E172" s="99"/>
      <c r="F172" s="99"/>
      <c r="G172" s="99"/>
      <c r="H172" s="99"/>
      <c r="I172" s="99"/>
    </row>
    <row r="173" spans="5:9" ht="15.5">
      <c r="E173" s="99"/>
      <c r="F173" s="99"/>
      <c r="G173" s="99"/>
      <c r="H173" s="99"/>
      <c r="I173" s="99"/>
    </row>
    <row r="174" spans="5:9" ht="15.5">
      <c r="E174" s="99"/>
      <c r="F174" s="99"/>
      <c r="G174" s="99"/>
      <c r="H174" s="99"/>
      <c r="I174" s="99"/>
    </row>
    <row r="175" spans="5:9" ht="15.5">
      <c r="E175" s="99"/>
      <c r="F175" s="99"/>
      <c r="G175" s="99"/>
      <c r="H175" s="99"/>
      <c r="I175" s="99"/>
    </row>
    <row r="176" spans="5:9" ht="15.5">
      <c r="E176" s="99"/>
      <c r="F176" s="99"/>
      <c r="G176" s="99"/>
      <c r="H176" s="99"/>
      <c r="I176" s="99"/>
    </row>
    <row r="177" spans="5:9" ht="15.5">
      <c r="E177" s="99"/>
      <c r="F177" s="99"/>
      <c r="G177" s="99"/>
      <c r="H177" s="99"/>
      <c r="I177" s="99"/>
    </row>
    <row r="178" spans="5:9" ht="15.5">
      <c r="E178" s="99"/>
      <c r="F178" s="99"/>
      <c r="G178" s="99"/>
      <c r="H178" s="99"/>
      <c r="I178" s="99"/>
    </row>
    <row r="179" spans="5:9" ht="15.5">
      <c r="E179" s="99"/>
      <c r="F179" s="99"/>
      <c r="G179" s="99"/>
      <c r="H179" s="99"/>
      <c r="I179" s="99"/>
    </row>
    <row r="180" spans="5:9" ht="15.5">
      <c r="E180" s="99"/>
      <c r="F180" s="99"/>
      <c r="G180" s="99"/>
      <c r="H180" s="99"/>
      <c r="I180" s="99"/>
    </row>
    <row r="181" spans="5:9" ht="15.5">
      <c r="E181" s="99"/>
      <c r="F181" s="99"/>
      <c r="G181" s="99"/>
      <c r="H181" s="99"/>
      <c r="I181" s="99"/>
    </row>
    <row r="182" spans="5:9" ht="15.5">
      <c r="E182" s="99"/>
      <c r="F182" s="99"/>
      <c r="G182" s="99"/>
      <c r="H182" s="99"/>
      <c r="I182" s="99"/>
    </row>
    <row r="183" spans="5:9" ht="15.5">
      <c r="E183" s="99"/>
      <c r="F183" s="99"/>
      <c r="G183" s="99"/>
      <c r="H183" s="99"/>
      <c r="I183" s="99"/>
    </row>
    <row r="184" spans="5:9" ht="15.5">
      <c r="E184" s="99"/>
      <c r="F184" s="99"/>
      <c r="G184" s="99"/>
      <c r="H184" s="99"/>
      <c r="I184" s="99"/>
    </row>
    <row r="185" spans="5:9" ht="15.5">
      <c r="E185" s="99"/>
      <c r="F185" s="99"/>
      <c r="G185" s="99"/>
      <c r="H185" s="99"/>
      <c r="I185" s="99"/>
    </row>
    <row r="186" spans="5:9" ht="15.5">
      <c r="E186" s="99"/>
      <c r="F186" s="99"/>
      <c r="G186" s="99"/>
      <c r="H186" s="99"/>
      <c r="I186" s="99"/>
    </row>
    <row r="187" spans="5:9" ht="15.5">
      <c r="E187" s="99"/>
      <c r="F187" s="99"/>
      <c r="G187" s="99"/>
      <c r="H187" s="99"/>
      <c r="I187" s="99"/>
    </row>
    <row r="188" spans="5:9" ht="15.5">
      <c r="E188" s="99"/>
      <c r="F188" s="99"/>
      <c r="G188" s="99"/>
      <c r="H188" s="99"/>
      <c r="I188" s="99"/>
    </row>
    <row r="189" spans="5:9" ht="15.5">
      <c r="E189" s="99"/>
      <c r="F189" s="99"/>
      <c r="G189" s="99"/>
      <c r="H189" s="99"/>
      <c r="I189" s="99"/>
    </row>
    <row r="190" spans="5:9" ht="15.5">
      <c r="E190" s="99"/>
      <c r="F190" s="99"/>
      <c r="G190" s="99"/>
      <c r="H190" s="99"/>
      <c r="I190" s="99"/>
    </row>
    <row r="191" spans="5:9" ht="15.5">
      <c r="E191" s="99"/>
      <c r="F191" s="99"/>
      <c r="G191" s="99"/>
      <c r="H191" s="99"/>
      <c r="I191" s="99"/>
    </row>
    <row r="192" spans="5:9" ht="15.5">
      <c r="E192" s="99"/>
      <c r="F192" s="99"/>
      <c r="G192" s="99"/>
      <c r="H192" s="99"/>
      <c r="I192" s="99"/>
    </row>
    <row r="193" spans="5:9" ht="15.5">
      <c r="E193" s="99"/>
      <c r="F193" s="99"/>
      <c r="G193" s="99"/>
      <c r="H193" s="99"/>
      <c r="I193" s="99"/>
    </row>
    <row r="194" spans="5:9" ht="15.5">
      <c r="E194" s="99"/>
      <c r="F194" s="99"/>
      <c r="G194" s="99"/>
      <c r="H194" s="99"/>
      <c r="I194" s="99"/>
    </row>
    <row r="195" spans="5:9" ht="15.5">
      <c r="E195" s="99"/>
      <c r="F195" s="99"/>
      <c r="G195" s="99"/>
      <c r="H195" s="99"/>
      <c r="I195" s="99"/>
    </row>
    <row r="196" spans="5:9">
      <c r="E196" s="168"/>
      <c r="F196" s="168"/>
      <c r="G196" s="168"/>
      <c r="H196" s="168"/>
      <c r="I196" s="168"/>
    </row>
    <row r="197" spans="5:9">
      <c r="E197" s="168"/>
      <c r="F197" s="168"/>
      <c r="G197" s="168"/>
      <c r="H197" s="168"/>
      <c r="I197" s="168"/>
    </row>
    <row r="198" spans="5:9">
      <c r="E198" s="85"/>
      <c r="F198" s="85"/>
      <c r="G198" s="85"/>
      <c r="H198" s="85"/>
      <c r="I198" s="85"/>
    </row>
    <row r="199" spans="5:9">
      <c r="E199" s="85"/>
      <c r="F199" s="85"/>
      <c r="G199" s="85"/>
      <c r="H199" s="85"/>
      <c r="I199" s="85"/>
    </row>
    <row r="200" spans="5:9">
      <c r="E200" s="85"/>
      <c r="F200" s="85"/>
      <c r="G200" s="85"/>
      <c r="H200" s="85"/>
      <c r="I200" s="85"/>
    </row>
    <row r="201" spans="5:9">
      <c r="E201" s="85"/>
      <c r="F201" s="85"/>
      <c r="G201" s="85"/>
      <c r="H201" s="85"/>
      <c r="I201" s="85"/>
    </row>
    <row r="202" spans="5:9">
      <c r="E202" s="85"/>
      <c r="F202" s="85"/>
      <c r="G202" s="85"/>
      <c r="H202" s="85"/>
      <c r="I202" s="85"/>
    </row>
    <row r="203" spans="5:9">
      <c r="E203" s="85"/>
      <c r="F203" s="85"/>
      <c r="G203" s="85"/>
      <c r="H203" s="85"/>
      <c r="I203" s="85"/>
    </row>
    <row r="204" spans="5:9">
      <c r="E204" s="85"/>
      <c r="F204" s="85"/>
      <c r="G204" s="85"/>
      <c r="H204" s="85"/>
      <c r="I204" s="85"/>
    </row>
    <row r="205" spans="5:9">
      <c r="E205" s="85"/>
      <c r="F205" s="85"/>
      <c r="G205" s="85"/>
      <c r="H205" s="85"/>
      <c r="I205" s="85"/>
    </row>
    <row r="206" spans="5:9">
      <c r="E206" s="85"/>
      <c r="F206" s="85"/>
      <c r="G206" s="85"/>
      <c r="H206" s="85"/>
      <c r="I206" s="85"/>
    </row>
    <row r="207" spans="5:9">
      <c r="E207" s="85"/>
      <c r="F207" s="85"/>
      <c r="G207" s="85"/>
      <c r="H207" s="85"/>
      <c r="I207" s="85"/>
    </row>
    <row r="208" spans="5:9">
      <c r="E208" s="85"/>
      <c r="F208" s="85"/>
      <c r="G208" s="85"/>
      <c r="H208" s="85"/>
      <c r="I208" s="85"/>
    </row>
    <row r="209" spans="5:9">
      <c r="E209" s="85"/>
      <c r="F209" s="85"/>
      <c r="G209" s="85"/>
      <c r="H209" s="85"/>
      <c r="I209" s="85"/>
    </row>
    <row r="210" spans="5:9">
      <c r="E210" s="85"/>
      <c r="F210" s="85"/>
      <c r="G210" s="85"/>
      <c r="H210" s="85"/>
      <c r="I210" s="85"/>
    </row>
    <row r="211" spans="5:9">
      <c r="E211" s="168"/>
      <c r="F211" s="168"/>
      <c r="G211" s="168"/>
      <c r="H211" s="168"/>
      <c r="I211" s="168"/>
    </row>
    <row r="212" spans="5:9">
      <c r="E212" s="168"/>
      <c r="F212" s="168"/>
      <c r="G212" s="168"/>
      <c r="H212" s="168"/>
      <c r="I212" s="168"/>
    </row>
    <row r="213" spans="5:9" ht="15.5">
      <c r="E213" s="56"/>
      <c r="F213" s="56"/>
      <c r="G213" s="56"/>
      <c r="H213" s="56"/>
      <c r="I213" s="56"/>
    </row>
    <row r="214" spans="5:9" ht="15.5">
      <c r="E214" s="56"/>
      <c r="F214" s="56"/>
      <c r="G214" s="56"/>
      <c r="H214" s="56"/>
      <c r="I214" s="56"/>
    </row>
    <row r="215" spans="5:9" ht="15.5">
      <c r="E215" s="167"/>
      <c r="F215" s="167"/>
      <c r="G215" s="167"/>
      <c r="H215" s="167"/>
      <c r="I215" s="167"/>
    </row>
    <row r="216" spans="5:9" ht="15.5">
      <c r="E216" s="167"/>
      <c r="F216" s="167"/>
      <c r="G216" s="167"/>
      <c r="H216" s="167"/>
      <c r="I216" s="167"/>
    </row>
    <row r="217" spans="5:9" ht="15.5">
      <c r="E217" s="167"/>
      <c r="F217" s="167"/>
      <c r="G217" s="167"/>
      <c r="H217" s="167"/>
      <c r="I217" s="167"/>
    </row>
    <row r="218" spans="5:9">
      <c r="E218" s="168"/>
      <c r="F218" s="168"/>
      <c r="G218" s="168"/>
      <c r="H218" s="168"/>
      <c r="I218" s="168"/>
    </row>
    <row r="219" spans="5:9">
      <c r="E219" s="77"/>
      <c r="F219" s="77"/>
      <c r="G219" s="77"/>
      <c r="H219" s="77"/>
      <c r="I219" s="77"/>
    </row>
    <row r="220" spans="5:9">
      <c r="E220" s="166"/>
      <c r="F220" s="166"/>
      <c r="G220" s="166"/>
      <c r="H220" s="166"/>
      <c r="I220" s="166"/>
    </row>
    <row r="221" spans="5:9">
      <c r="E221" s="166"/>
      <c r="F221" s="166"/>
      <c r="G221" s="166"/>
      <c r="H221" s="166"/>
      <c r="I221" s="166"/>
    </row>
    <row r="222" spans="5:9">
      <c r="E222" s="166"/>
      <c r="F222" s="166"/>
      <c r="G222" s="166"/>
      <c r="H222" s="166"/>
      <c r="I222" s="166"/>
    </row>
    <row r="223" spans="5:9">
      <c r="E223" s="85"/>
      <c r="F223" s="85"/>
      <c r="G223" s="85"/>
      <c r="H223" s="85"/>
      <c r="I223" s="85"/>
    </row>
    <row r="224" spans="5:9">
      <c r="E224" s="85"/>
      <c r="F224" s="85"/>
      <c r="G224" s="85"/>
      <c r="H224" s="85"/>
      <c r="I224" s="85"/>
    </row>
    <row r="225" spans="5:9">
      <c r="E225" s="85"/>
      <c r="F225" s="85"/>
      <c r="G225" s="85"/>
      <c r="H225" s="85"/>
      <c r="I225" s="85"/>
    </row>
    <row r="226" spans="5:9">
      <c r="E226" s="85"/>
      <c r="F226" s="85"/>
      <c r="G226" s="85"/>
      <c r="H226" s="85"/>
      <c r="I226" s="85"/>
    </row>
    <row r="227" spans="5:9">
      <c r="E227" s="85"/>
      <c r="F227" s="85"/>
      <c r="G227" s="85"/>
      <c r="H227" s="85"/>
      <c r="I227" s="85"/>
    </row>
    <row r="228" spans="5:9">
      <c r="E228" s="85"/>
      <c r="F228" s="85"/>
      <c r="G228" s="85"/>
      <c r="H228" s="85"/>
      <c r="I228" s="85"/>
    </row>
    <row r="229" spans="5:9">
      <c r="E229" s="85"/>
      <c r="F229" s="85"/>
      <c r="G229" s="85"/>
      <c r="H229" s="85"/>
      <c r="I229" s="85"/>
    </row>
    <row r="230" spans="5:9">
      <c r="E230" s="85"/>
      <c r="F230" s="85"/>
      <c r="G230" s="85"/>
      <c r="H230" s="85"/>
      <c r="I230" s="85"/>
    </row>
    <row r="231" spans="5:9">
      <c r="E231" s="85"/>
      <c r="F231" s="85"/>
      <c r="G231" s="85"/>
      <c r="H231" s="85"/>
      <c r="I231" s="85"/>
    </row>
    <row r="232" spans="5:9">
      <c r="E232" s="85"/>
      <c r="F232" s="85"/>
      <c r="G232" s="85"/>
      <c r="H232" s="85"/>
      <c r="I232" s="85"/>
    </row>
    <row r="233" spans="5:9">
      <c r="E233" s="85"/>
      <c r="F233" s="85"/>
      <c r="G233" s="85"/>
      <c r="H233" s="85"/>
      <c r="I233" s="85"/>
    </row>
    <row r="234" spans="5:9">
      <c r="E234" s="85"/>
      <c r="F234" s="85"/>
      <c r="G234" s="85"/>
      <c r="H234" s="85"/>
      <c r="I234" s="85"/>
    </row>
    <row r="235" spans="5:9">
      <c r="E235" s="85"/>
      <c r="F235" s="85"/>
      <c r="G235" s="85"/>
      <c r="H235" s="85"/>
      <c r="I235" s="85"/>
    </row>
    <row r="236" spans="5:9">
      <c r="E236" s="85"/>
      <c r="F236" s="85"/>
      <c r="G236" s="85"/>
      <c r="H236" s="85"/>
      <c r="I236" s="85"/>
    </row>
    <row r="237" spans="5:9">
      <c r="E237" s="85"/>
      <c r="F237" s="85"/>
      <c r="G237" s="85"/>
      <c r="H237" s="85"/>
      <c r="I237" s="85"/>
    </row>
    <row r="238" spans="5:9">
      <c r="E238" s="168"/>
      <c r="F238" s="168"/>
      <c r="G238" s="168"/>
      <c r="H238" s="168"/>
      <c r="I238" s="168"/>
    </row>
    <row r="239" spans="5:9">
      <c r="E239" s="168"/>
      <c r="F239" s="168"/>
      <c r="G239" s="168"/>
      <c r="H239" s="168"/>
      <c r="I239" s="168"/>
    </row>
    <row r="240" spans="5:9">
      <c r="E240" s="168"/>
      <c r="F240" s="168"/>
      <c r="G240" s="168"/>
      <c r="H240" s="168"/>
      <c r="I240" s="168"/>
    </row>
    <row r="241" spans="5:9" ht="15.5">
      <c r="E241" s="167"/>
      <c r="F241" s="167"/>
      <c r="G241" s="167"/>
      <c r="H241" s="167"/>
      <c r="I241" s="167"/>
    </row>
    <row r="242" spans="5:9" ht="15.5">
      <c r="E242" s="167"/>
      <c r="F242" s="167"/>
      <c r="G242" s="167"/>
      <c r="H242" s="167"/>
      <c r="I242" s="167"/>
    </row>
    <row r="243" spans="5:9">
      <c r="E243" s="166"/>
      <c r="F243" s="166"/>
      <c r="G243" s="166"/>
      <c r="H243" s="166"/>
      <c r="I243" s="166"/>
    </row>
    <row r="244" spans="5:9">
      <c r="E244" s="166"/>
      <c r="F244" s="166"/>
      <c r="G244" s="166"/>
      <c r="H244" s="166"/>
      <c r="I244" s="166"/>
    </row>
    <row r="245" spans="5:9">
      <c r="E245" s="168"/>
      <c r="F245" s="168"/>
      <c r="G245" s="168"/>
      <c r="H245" s="168"/>
      <c r="I245" s="168"/>
    </row>
    <row r="246" spans="5:9">
      <c r="E246" s="169"/>
      <c r="F246" s="169"/>
      <c r="G246" s="169"/>
      <c r="H246" s="169"/>
      <c r="I246" s="169"/>
    </row>
    <row r="247" spans="5:9">
      <c r="E247" s="168"/>
      <c r="F247" s="168"/>
      <c r="G247" s="168"/>
      <c r="H247" s="168"/>
      <c r="I247" s="168"/>
    </row>
    <row r="248" spans="5:9">
      <c r="E248" s="77"/>
      <c r="F248" s="77"/>
      <c r="G248" s="77"/>
      <c r="H248" s="77"/>
      <c r="I248" s="77"/>
    </row>
    <row r="249" spans="5:9">
      <c r="E249" s="75"/>
      <c r="F249" s="75"/>
      <c r="G249" s="75"/>
      <c r="H249" s="75"/>
      <c r="I249" s="75"/>
    </row>
    <row r="250" spans="5:9">
      <c r="E250" s="77"/>
      <c r="F250" s="77"/>
      <c r="G250" s="77"/>
      <c r="H250" s="77"/>
      <c r="I250" s="77"/>
    </row>
  </sheetData>
  <mergeCells count="3">
    <mergeCell ref="K4:S4"/>
    <mergeCell ref="E5:I5"/>
    <mergeCell ref="E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5</vt:i4>
      </vt:variant>
    </vt:vector>
  </HeadingPairs>
  <TitlesOfParts>
    <vt:vector size="17" baseType="lpstr">
      <vt:lpstr>IL LISTINO-BASI DI COSTRUZIONE</vt:lpstr>
      <vt:lpstr>QUOTE VALORE</vt:lpstr>
      <vt:lpstr> PROMOZIONI TV E STIME</vt:lpstr>
      <vt:lpstr>TABELLARE</vt:lpstr>
      <vt:lpstr>TABELLARE PU</vt:lpstr>
      <vt:lpstr>TV TABELLARE MODULI</vt:lpstr>
      <vt:lpstr>TV TABELLARE MODULI PU</vt:lpstr>
      <vt:lpstr>TV TABELLARE MOD. MULTIRETE</vt:lpstr>
      <vt:lpstr>TV TABELLARE MOD. MULTIRETE PU</vt:lpstr>
      <vt:lpstr>TABELLARE RADIO ITALIA</vt:lpstr>
      <vt:lpstr>TABELLARE RADIO ITALIA PU</vt:lpstr>
      <vt:lpstr>AREE RAI RADIO RADIO ITALIA</vt:lpstr>
      <vt:lpstr>'AREE RAI RADIO RADIO ITALIA'!Titoli_stampa</vt:lpstr>
      <vt:lpstr>TABELLARE!Titoli_stampa</vt:lpstr>
      <vt:lpstr>'TABELLARE PU'!Titoli_stampa</vt:lpstr>
      <vt:lpstr>'TABELLARE RADIO ITALIA'!Titoli_stampa</vt:lpstr>
      <vt:lpstr>'TABELLARE RADIO ITALIA PU'!Titoli_stampa</vt:lpstr>
    </vt:vector>
  </TitlesOfParts>
  <Company>Sipra S.p.A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Giampetruzzi Camilla</dc:creator>
  <cp:lastModifiedBy>Bruno Eleonora</cp:lastModifiedBy>
  <cp:lastPrinted>2019-06-25T09:42:16Z</cp:lastPrinted>
  <dcterms:created xsi:type="dcterms:W3CDTF">2014-03-24T09:05:08Z</dcterms:created>
  <dcterms:modified xsi:type="dcterms:W3CDTF">2021-12-20T16:38:36Z</dcterms:modified>
</cp:coreProperties>
</file>