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Questa_cartella_di_lavoro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U:\Pricing_TV_Analogica\LISTINI TV\Listini Rai\TV TABELLARE\2022\APR-MAG 2022\Stampa\DEF CON STIME\"/>
    </mc:Choice>
  </mc:AlternateContent>
  <xr:revisionPtr revIDLastSave="0" documentId="8_{D2670D67-BE77-450C-9F88-BE13DC134DDF}" xr6:coauthVersionLast="47" xr6:coauthVersionMax="47" xr10:uidLastSave="{00000000-0000-0000-0000-000000000000}"/>
  <bookViews>
    <workbookView xWindow="-120" yWindow="-120" windowWidth="29040" windowHeight="15840" tabRatio="788" firstSheet="2" activeTab="3" xr2:uid="{00000000-000D-0000-FFFF-FFFF00000000}"/>
  </bookViews>
  <sheets>
    <sheet name="IL LISTINO-BASI DI COSTRUZIONE" sheetId="49" r:id="rId1"/>
    <sheet name="QUOTE VALORE" sheetId="73" r:id="rId2"/>
    <sheet name=" PROMOZIONI TV E STIME" sheetId="75" r:id="rId3"/>
    <sheet name="TABELLARE" sheetId="27" r:id="rId4"/>
    <sheet name="TABELLARE PU" sheetId="74" r:id="rId5"/>
    <sheet name="TV TABELLARE MODULI" sheetId="20" r:id="rId6"/>
    <sheet name="TV TABELLARE MODULI PU" sheetId="76" r:id="rId7"/>
    <sheet name="TV TABELLARE MOD. MULTIRETE" sheetId="34" r:id="rId8"/>
    <sheet name="TV TABELLARE MOD. MULTIRETE PU" sheetId="77" r:id="rId9"/>
    <sheet name="TABELLARE RADIO ITALIA" sheetId="78" r:id="rId10"/>
    <sheet name="TABELLARE RADIO ITALIA PU" sheetId="79" r:id="rId11"/>
    <sheet name="AREE RAI RADIO RADIO ITALIA" sheetId="80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\A" localSheetId="11">#REF!</definedName>
    <definedName name="\A" localSheetId="3">#REF!</definedName>
    <definedName name="\A" localSheetId="4">#REF!</definedName>
    <definedName name="\A" localSheetId="9">#REF!</definedName>
    <definedName name="\A" localSheetId="10">#REF!</definedName>
    <definedName name="\A" localSheetId="7">#REF!</definedName>
    <definedName name="\A" localSheetId="8">#REF!</definedName>
    <definedName name="\A" localSheetId="5">#REF!</definedName>
    <definedName name="\A" localSheetId="6">#REF!</definedName>
    <definedName name="\A">#REF!</definedName>
    <definedName name="\C" localSheetId="11">#REF!</definedName>
    <definedName name="\C" localSheetId="3">#REF!</definedName>
    <definedName name="\C" localSheetId="4">#REF!</definedName>
    <definedName name="\C" localSheetId="9">#REF!</definedName>
    <definedName name="\C" localSheetId="10">#REF!</definedName>
    <definedName name="\C" localSheetId="7">#REF!</definedName>
    <definedName name="\C" localSheetId="8">#REF!</definedName>
    <definedName name="\C" localSheetId="5">#REF!</definedName>
    <definedName name="\C" localSheetId="6">#REF!</definedName>
    <definedName name="\C">#REF!</definedName>
    <definedName name="\F" localSheetId="11">#REF!</definedName>
    <definedName name="\F" localSheetId="3">#REF!</definedName>
    <definedName name="\F" localSheetId="4">#REF!</definedName>
    <definedName name="\F" localSheetId="9">#REF!</definedName>
    <definedName name="\F" localSheetId="10">#REF!</definedName>
    <definedName name="\F" localSheetId="7">#REF!</definedName>
    <definedName name="\F" localSheetId="8">#REF!</definedName>
    <definedName name="\F" localSheetId="5">#REF!</definedName>
    <definedName name="\F" localSheetId="6">#REF!</definedName>
    <definedName name="\F">#REF!</definedName>
    <definedName name="\w">#REF!</definedName>
    <definedName name="_" hidden="1">#REF!</definedName>
    <definedName name="___________cpc2" localSheetId="11">#REF!</definedName>
    <definedName name="___________cpc2" localSheetId="3">#REF!</definedName>
    <definedName name="___________cpc2" localSheetId="4">#REF!</definedName>
    <definedName name="___________cpc2" localSheetId="9">#REF!</definedName>
    <definedName name="___________cpc2" localSheetId="10">#REF!</definedName>
    <definedName name="___________cpc2" localSheetId="7">#REF!</definedName>
    <definedName name="___________cpc2" localSheetId="8">#REF!</definedName>
    <definedName name="___________cpc2" localSheetId="5">#REF!</definedName>
    <definedName name="___________cpc2" localSheetId="6">#REF!</definedName>
    <definedName name="___________cpc2">#REF!</definedName>
    <definedName name="__________cpc2" localSheetId="11">#REF!</definedName>
    <definedName name="__________cpc2" localSheetId="3">#REF!</definedName>
    <definedName name="__________cpc2" localSheetId="4">#REF!</definedName>
    <definedName name="__________cpc2" localSheetId="9">#REF!</definedName>
    <definedName name="__________cpc2" localSheetId="10">#REF!</definedName>
    <definedName name="__________cpc2" localSheetId="7">#REF!</definedName>
    <definedName name="__________cpc2" localSheetId="8">#REF!</definedName>
    <definedName name="__________cpc2" localSheetId="5">#REF!</definedName>
    <definedName name="__________cpc2" localSheetId="6">#REF!</definedName>
    <definedName name="__________cpc2">#REF!</definedName>
    <definedName name="_________cpc2" localSheetId="11">#REF!</definedName>
    <definedName name="_________cpc2" localSheetId="3">#REF!</definedName>
    <definedName name="_________cpc2" localSheetId="4">#REF!</definedName>
    <definedName name="_________cpc2" localSheetId="9">#REF!</definedName>
    <definedName name="_________cpc2" localSheetId="10">#REF!</definedName>
    <definedName name="_________cpc2" localSheetId="7">#REF!</definedName>
    <definedName name="_________cpc2" localSheetId="8">#REF!</definedName>
    <definedName name="_________cpc2" localSheetId="5">#REF!</definedName>
    <definedName name="_________cpc2" localSheetId="6">#REF!</definedName>
    <definedName name="_________cpc2">#REF!</definedName>
    <definedName name="________cpc2" localSheetId="11">#REF!</definedName>
    <definedName name="________cpc2" localSheetId="3">#REF!</definedName>
    <definedName name="________cpc2" localSheetId="4">#REF!</definedName>
    <definedName name="________cpc2" localSheetId="9">#REF!</definedName>
    <definedName name="________cpc2" localSheetId="10">#REF!</definedName>
    <definedName name="________cpc2" localSheetId="7">#REF!</definedName>
    <definedName name="________cpc2" localSheetId="8">#REF!</definedName>
    <definedName name="________cpc2" localSheetId="5">#REF!</definedName>
    <definedName name="________cpc2" localSheetId="6">#REF!</definedName>
    <definedName name="________cpc2">#REF!</definedName>
    <definedName name="_______cpc2" localSheetId="11">#REF!</definedName>
    <definedName name="_______cpc2" localSheetId="3">#REF!</definedName>
    <definedName name="_______cpc2" localSheetId="4">#REF!</definedName>
    <definedName name="_______cpc2" localSheetId="9">#REF!</definedName>
    <definedName name="_______cpc2" localSheetId="10">#REF!</definedName>
    <definedName name="_______cpc2" localSheetId="7">#REF!</definedName>
    <definedName name="_______cpc2" localSheetId="8">#REF!</definedName>
    <definedName name="_______cpc2" localSheetId="5">#REF!</definedName>
    <definedName name="_______cpc2" localSheetId="6">#REF!</definedName>
    <definedName name="_______cpc2">#REF!</definedName>
    <definedName name="______cpc2" localSheetId="11">#REF!</definedName>
    <definedName name="______cpc2" localSheetId="3">#REF!</definedName>
    <definedName name="______cpc2" localSheetId="4">#REF!</definedName>
    <definedName name="______cpc2" localSheetId="9">#REF!</definedName>
    <definedName name="______cpc2" localSheetId="10">#REF!</definedName>
    <definedName name="______cpc2" localSheetId="7">#REF!</definedName>
    <definedName name="______cpc2" localSheetId="8">#REF!</definedName>
    <definedName name="______cpc2" localSheetId="5">#REF!</definedName>
    <definedName name="______cpc2" localSheetId="6">#REF!</definedName>
    <definedName name="______cpc2">#REF!</definedName>
    <definedName name="_____cpc2" localSheetId="11">#REF!</definedName>
    <definedName name="_____cpc2" localSheetId="3">#REF!</definedName>
    <definedName name="_____cpc2" localSheetId="4">#REF!</definedName>
    <definedName name="_____cpc2" localSheetId="9">#REF!</definedName>
    <definedName name="_____cpc2" localSheetId="10">#REF!</definedName>
    <definedName name="_____cpc2" localSheetId="7">#REF!</definedName>
    <definedName name="_____cpc2" localSheetId="8">#REF!</definedName>
    <definedName name="_____cpc2" localSheetId="5">#REF!</definedName>
    <definedName name="_____cpc2" localSheetId="6">#REF!</definedName>
    <definedName name="_____cpc2">#REF!</definedName>
    <definedName name="____cpc2" localSheetId="11">#REF!</definedName>
    <definedName name="____cpc2" localSheetId="3">#REF!</definedName>
    <definedName name="____cpc2" localSheetId="4">#REF!</definedName>
    <definedName name="____cpc2" localSheetId="9">#REF!</definedName>
    <definedName name="____cpc2" localSheetId="10">#REF!</definedName>
    <definedName name="____cpc2" localSheetId="7">#REF!</definedName>
    <definedName name="____cpc2" localSheetId="8">#REF!</definedName>
    <definedName name="____cpc2" localSheetId="5">#REF!</definedName>
    <definedName name="____cpc2" localSheetId="6">#REF!</definedName>
    <definedName name="____cpc2">#REF!</definedName>
    <definedName name="___cpc2" localSheetId="11">#REF!</definedName>
    <definedName name="___cpc2" localSheetId="3">#REF!</definedName>
    <definedName name="___cpc2" localSheetId="4">#REF!</definedName>
    <definedName name="___cpc2" localSheetId="9">#REF!</definedName>
    <definedName name="___cpc2" localSheetId="10">#REF!</definedName>
    <definedName name="___cpc2" localSheetId="7">#REF!</definedName>
    <definedName name="___cpc2" localSheetId="8">#REF!</definedName>
    <definedName name="___cpc2" localSheetId="5">#REF!</definedName>
    <definedName name="___cpc2" localSheetId="6">#REF!</definedName>
    <definedName name="___cpc2">#REF!</definedName>
    <definedName name="__cpc2" localSheetId="11">#REF!</definedName>
    <definedName name="__cpc2" localSheetId="3">#REF!</definedName>
    <definedName name="__cpc2" localSheetId="4">#REF!</definedName>
    <definedName name="__cpc2" localSheetId="9">#REF!</definedName>
    <definedName name="__cpc2" localSheetId="10">#REF!</definedName>
    <definedName name="__cpc2" localSheetId="7">#REF!</definedName>
    <definedName name="__cpc2" localSheetId="8">#REF!</definedName>
    <definedName name="__cpc2" localSheetId="5">#REF!</definedName>
    <definedName name="__cpc2" localSheetId="6">#REF!</definedName>
    <definedName name="__cpc2">#REF!</definedName>
    <definedName name="_cpc2" localSheetId="11">#REF!</definedName>
    <definedName name="_cpc2" localSheetId="3">#REF!</definedName>
    <definedName name="_cpc2" localSheetId="4">#REF!</definedName>
    <definedName name="_cpc2" localSheetId="9">#REF!</definedName>
    <definedName name="_cpc2" localSheetId="10">#REF!</definedName>
    <definedName name="_cpc2" localSheetId="7">#REF!</definedName>
    <definedName name="_cpc2" localSheetId="8">#REF!</definedName>
    <definedName name="_cpc2" localSheetId="5">#REF!</definedName>
    <definedName name="_cpc2" localSheetId="6">#REF!</definedName>
    <definedName name="_cpc2">#REF!</definedName>
    <definedName name="_Fill" localSheetId="11" hidden="1">#REF!</definedName>
    <definedName name="_Fill" localSheetId="3" hidden="1">#REF!</definedName>
    <definedName name="_Fill" localSheetId="4" hidden="1">#REF!</definedName>
    <definedName name="_Fill" localSheetId="9" hidden="1">#REF!</definedName>
    <definedName name="_Fill" localSheetId="10" hidden="1">#REF!</definedName>
    <definedName name="_Fill" localSheetId="7" hidden="1">#REF!</definedName>
    <definedName name="_Fill" localSheetId="8" hidden="1">#REF!</definedName>
    <definedName name="_Fill" localSheetId="5" hidden="1">#REF!</definedName>
    <definedName name="_Fill" localSheetId="6" hidden="1">#REF!</definedName>
    <definedName name="_Fill" hidden="1">#REF!</definedName>
    <definedName name="_xlnm._FilterDatabase" localSheetId="11" hidden="1">'AREE RAI RADIO RADIO ITALIA'!$A$5:$AW$5</definedName>
    <definedName name="_xlnm._FilterDatabase" localSheetId="3" hidden="1">TABELLARE!$A$5:$AR$217</definedName>
    <definedName name="_xlnm._FilterDatabase" localSheetId="4" hidden="1">'TABELLARE PU'!$A$5:$AR$217</definedName>
    <definedName name="_xlnm._FilterDatabase" localSheetId="9" hidden="1">'TABELLARE RADIO ITALIA'!$A$5:$AW$6</definedName>
    <definedName name="_xlnm._FilterDatabase" localSheetId="10" hidden="1">'TABELLARE RADIO ITALIA PU'!$A$5:$AW$6</definedName>
    <definedName name="_xlnm._FilterDatabase" localSheetId="7" hidden="1">'TV TABELLARE MOD. MULTIRETE'!$A$5:$AB$55</definedName>
    <definedName name="_xlnm._FilterDatabase" localSheetId="8" hidden="1">'TV TABELLARE MOD. MULTIRETE PU'!$A$5:$AB$55</definedName>
    <definedName name="_xlnm._FilterDatabase" localSheetId="5" hidden="1">'TV TABELLARE MODULI'!$A$5:$Z$9</definedName>
    <definedName name="_xlnm._FilterDatabase" localSheetId="6" hidden="1">'TV TABELLARE MODULI PU'!$A$5:$Z$9</definedName>
    <definedName name="_Key1" localSheetId="11" hidden="1">#REF!</definedName>
    <definedName name="_Key1" localSheetId="3" hidden="1">#REF!</definedName>
    <definedName name="_Key1" localSheetId="4" hidden="1">#REF!</definedName>
    <definedName name="_Key1" localSheetId="9" hidden="1">#REF!</definedName>
    <definedName name="_Key1" localSheetId="10" hidden="1">#REF!</definedName>
    <definedName name="_Key1" localSheetId="7" hidden="1">#REF!</definedName>
    <definedName name="_Key1" localSheetId="8" hidden="1">#REF!</definedName>
    <definedName name="_Key1" localSheetId="5" hidden="1">#REF!</definedName>
    <definedName name="_Key1" localSheetId="6" hidden="1">#REF!</definedName>
    <definedName name="_Key1" hidden="1">#REF!</definedName>
    <definedName name="_Order1" hidden="1">255</definedName>
    <definedName name="_Sort" localSheetId="11" hidden="1">#REF!</definedName>
    <definedName name="_Sort" localSheetId="3" hidden="1">#REF!</definedName>
    <definedName name="_Sort" localSheetId="4" hidden="1">#REF!</definedName>
    <definedName name="_Sort" localSheetId="9" hidden="1">#REF!</definedName>
    <definedName name="_Sort" localSheetId="10" hidden="1">#REF!</definedName>
    <definedName name="_Sort" localSheetId="7" hidden="1">#REF!</definedName>
    <definedName name="_Sort" localSheetId="8" hidden="1">#REF!</definedName>
    <definedName name="_Sort" localSheetId="5" hidden="1">#REF!</definedName>
    <definedName name="_Sort" localSheetId="6" hidden="1">#REF!</definedName>
    <definedName name="_Sort" hidden="1">#REF!</definedName>
    <definedName name="a">#REF!</definedName>
    <definedName name="aa">#REF!</definedName>
    <definedName name="ASC" localSheetId="11">#REF!</definedName>
    <definedName name="ASC" localSheetId="3">#REF!</definedName>
    <definedName name="ASC" localSheetId="4">#REF!</definedName>
    <definedName name="ASC" localSheetId="9">#REF!</definedName>
    <definedName name="ASC" localSheetId="10">#REF!</definedName>
    <definedName name="ASC" localSheetId="7">#REF!</definedName>
    <definedName name="ASC" localSheetId="8">#REF!</definedName>
    <definedName name="ASC" localSheetId="5">#REF!</definedName>
    <definedName name="ASC" localSheetId="6">#REF!</definedName>
    <definedName name="ASC">#REF!</definedName>
    <definedName name="AUD" localSheetId="11">#REF!</definedName>
    <definedName name="AUD" localSheetId="3">#REF!</definedName>
    <definedName name="AUD" localSheetId="4">#REF!</definedName>
    <definedName name="AUD" localSheetId="9">#REF!</definedName>
    <definedName name="AUD" localSheetId="10">#REF!</definedName>
    <definedName name="AUD" localSheetId="7">#REF!</definedName>
    <definedName name="AUD" localSheetId="8">#REF!</definedName>
    <definedName name="AUD" localSheetId="5">#REF!</definedName>
    <definedName name="AUD" localSheetId="6">#REF!</definedName>
    <definedName name="AUD">#REF!</definedName>
    <definedName name="Base_dati">#REF!</definedName>
    <definedName name="codice" localSheetId="11">#REF!</definedName>
    <definedName name="codice" localSheetId="3">#REF!</definedName>
    <definedName name="codice" localSheetId="4">#REF!</definedName>
    <definedName name="codice" localSheetId="9">#REF!</definedName>
    <definedName name="codice" localSheetId="10">#REF!</definedName>
    <definedName name="codice" localSheetId="7">#REF!</definedName>
    <definedName name="codice" localSheetId="8">#REF!</definedName>
    <definedName name="codice" localSheetId="5">#REF!</definedName>
    <definedName name="codice" localSheetId="6">#REF!</definedName>
    <definedName name="codice">#REF!</definedName>
    <definedName name="COLONNA0" localSheetId="11">#REF!</definedName>
    <definedName name="COLONNA0" localSheetId="3">#REF!</definedName>
    <definedName name="COLONNA0" localSheetId="4">#REF!</definedName>
    <definedName name="COLONNA0" localSheetId="9">#REF!</definedName>
    <definedName name="COLONNA0" localSheetId="10">#REF!</definedName>
    <definedName name="COLONNA0" localSheetId="7">#REF!</definedName>
    <definedName name="COLONNA0" localSheetId="8">#REF!</definedName>
    <definedName name="COLONNA0" localSheetId="5">#REF!</definedName>
    <definedName name="COLONNA0" localSheetId="6">#REF!</definedName>
    <definedName name="COLONNA0">#REF!</definedName>
    <definedName name="COLONNA1" localSheetId="11">#REF!</definedName>
    <definedName name="COLONNA1" localSheetId="3">#REF!</definedName>
    <definedName name="COLONNA1" localSheetId="4">#REF!</definedName>
    <definedName name="COLONNA1" localSheetId="9">#REF!</definedName>
    <definedName name="COLONNA1" localSheetId="10">#REF!</definedName>
    <definedName name="COLONNA1" localSheetId="7">#REF!</definedName>
    <definedName name="COLONNA1" localSheetId="8">#REF!</definedName>
    <definedName name="COLONNA1" localSheetId="5">#REF!</definedName>
    <definedName name="COLONNA1" localSheetId="6">#REF!</definedName>
    <definedName name="COLONNA1">#REF!</definedName>
    <definedName name="COLONNA2" localSheetId="11">#REF!</definedName>
    <definedName name="COLONNA2" localSheetId="3">#REF!</definedName>
    <definedName name="COLONNA2" localSheetId="4">#REF!</definedName>
    <definedName name="COLONNA2" localSheetId="9">#REF!</definedName>
    <definedName name="COLONNA2" localSheetId="10">#REF!</definedName>
    <definedName name="COLONNA2" localSheetId="7">#REF!</definedName>
    <definedName name="COLONNA2" localSheetId="8">#REF!</definedName>
    <definedName name="COLONNA2" localSheetId="5">#REF!</definedName>
    <definedName name="COLONNA2" localSheetId="6">#REF!</definedName>
    <definedName name="COLONNA2">#REF!</definedName>
    <definedName name="CPC" localSheetId="11">#REF!</definedName>
    <definedName name="CPC" localSheetId="3">#REF!</definedName>
    <definedName name="CPC" localSheetId="4">#REF!</definedName>
    <definedName name="CPC" localSheetId="9">#REF!</definedName>
    <definedName name="CPC" localSheetId="10">#REF!</definedName>
    <definedName name="CPC" localSheetId="7">#REF!</definedName>
    <definedName name="CPC" localSheetId="8">#REF!</definedName>
    <definedName name="CPC" localSheetId="5">#REF!</definedName>
    <definedName name="CPC" localSheetId="6">#REF!</definedName>
    <definedName name="CPC">#REF!</definedName>
    <definedName name="data_a">[1]Parametri!#REF!</definedName>
    <definedName name="data_da">[1]Parametri!#REF!</definedName>
    <definedName name="des_dato" localSheetId="11">[2]Parametri!#REF!</definedName>
    <definedName name="des_dato" localSheetId="3">[2]Parametri!#REF!</definedName>
    <definedName name="des_dato" localSheetId="4">[2]Parametri!#REF!</definedName>
    <definedName name="des_dato" localSheetId="9">[2]Parametri!#REF!</definedName>
    <definedName name="des_dato" localSheetId="10">[2]Parametri!#REF!</definedName>
    <definedName name="des_dato" localSheetId="7">[2]Parametri!#REF!</definedName>
    <definedName name="des_dato" localSheetId="8">[2]Parametri!#REF!</definedName>
    <definedName name="des_dato" localSheetId="5">[2]Parametri!#REF!</definedName>
    <definedName name="des_dato" localSheetId="6">[2]Parametri!#REF!</definedName>
    <definedName name="des_dato">[2]Parametri!#REF!</definedName>
    <definedName name="descr">[3]Parametri!$B$6</definedName>
    <definedName name="Dest_econbr" localSheetId="11">#REF!</definedName>
    <definedName name="Dest_econbr" localSheetId="9">#REF!</definedName>
    <definedName name="Dest_econbr" localSheetId="10">#REF!</definedName>
    <definedName name="Dest_econbr">#REF!</definedName>
    <definedName name="DEST_ECONY2003M10" localSheetId="11">#REF!</definedName>
    <definedName name="DEST_ECONY2003M10" localSheetId="9">#REF!</definedName>
    <definedName name="DEST_ECONY2003M10" localSheetId="10">#REF!</definedName>
    <definedName name="DEST_ECONY2003M10">#REF!</definedName>
    <definedName name="DEST_ECONY2003M11" localSheetId="11">#REF!</definedName>
    <definedName name="DEST_ECONY2003M11" localSheetId="9">#REF!</definedName>
    <definedName name="DEST_ECONY2003M11" localSheetId="10">#REF!</definedName>
    <definedName name="DEST_ECONY2003M11">#REF!</definedName>
    <definedName name="DEST_ECONY2003M12">#REF!</definedName>
    <definedName name="dir_temp">[1]Parametri!#REF!</definedName>
    <definedName name="dirtemp">[1]Parametri!#REF!</definedName>
    <definedName name="DUE" localSheetId="11">#REF!</definedName>
    <definedName name="DUE" localSheetId="3">#REF!</definedName>
    <definedName name="DUE" localSheetId="4">#REF!</definedName>
    <definedName name="DUE" localSheetId="9">#REF!</definedName>
    <definedName name="DUE" localSheetId="10">#REF!</definedName>
    <definedName name="DUE" localSheetId="7">#REF!</definedName>
    <definedName name="DUE" localSheetId="8">#REF!</definedName>
    <definedName name="DUE" localSheetId="5">#REF!</definedName>
    <definedName name="DUE" localSheetId="6">#REF!</definedName>
    <definedName name="DUE">#REF!</definedName>
    <definedName name="DUEB" localSheetId="11">#REF!</definedName>
    <definedName name="DUEB" localSheetId="3">#REF!</definedName>
    <definedName name="DUEB" localSheetId="4">#REF!</definedName>
    <definedName name="DUEB" localSheetId="9">#REF!</definedName>
    <definedName name="DUEB" localSheetId="10">#REF!</definedName>
    <definedName name="DUEB" localSheetId="7">#REF!</definedName>
    <definedName name="DUEB" localSheetId="8">#REF!</definedName>
    <definedName name="DUEB" localSheetId="5">#REF!</definedName>
    <definedName name="DUEB" localSheetId="6">#REF!</definedName>
    <definedName name="DUEB">#REF!</definedName>
    <definedName name="dues" localSheetId="11">#REF!</definedName>
    <definedName name="dues" localSheetId="3">#REF!</definedName>
    <definedName name="dues" localSheetId="4">#REF!</definedName>
    <definedName name="dues" localSheetId="9">#REF!</definedName>
    <definedName name="dues" localSheetId="10">#REF!</definedName>
    <definedName name="dues" localSheetId="7">#REF!</definedName>
    <definedName name="dues" localSheetId="8">#REF!</definedName>
    <definedName name="dues" localSheetId="5">#REF!</definedName>
    <definedName name="dues" localSheetId="6">#REF!</definedName>
    <definedName name="dues">#REF!</definedName>
    <definedName name="DUESAB" localSheetId="11">#REF!</definedName>
    <definedName name="DUESAB" localSheetId="3">#REF!</definedName>
    <definedName name="DUESAB" localSheetId="4">#REF!</definedName>
    <definedName name="DUESAB" localSheetId="9">#REF!</definedName>
    <definedName name="DUESAB" localSheetId="10">#REF!</definedName>
    <definedName name="DUESAB" localSheetId="7">#REF!</definedName>
    <definedName name="DUESAB" localSheetId="8">#REF!</definedName>
    <definedName name="DUESAB" localSheetId="5">#REF!</definedName>
    <definedName name="DUESAB" localSheetId="6">#REF!</definedName>
    <definedName name="DUESAB">#REF!</definedName>
    <definedName name="duezzz" localSheetId="11">#REF!</definedName>
    <definedName name="duezzz" localSheetId="3">#REF!</definedName>
    <definedName name="duezzz" localSheetId="4">#REF!</definedName>
    <definedName name="duezzz" localSheetId="9">#REF!</definedName>
    <definedName name="duezzz" localSheetId="10">#REF!</definedName>
    <definedName name="duezzz" localSheetId="7">#REF!</definedName>
    <definedName name="duezzz" localSheetId="8">#REF!</definedName>
    <definedName name="duezzz" localSheetId="5">#REF!</definedName>
    <definedName name="duezzz" localSheetId="6">#REF!</definedName>
    <definedName name="duezzz">#REF!</definedName>
    <definedName name="fbreak">[4]Parametri!#REF!</definedName>
    <definedName name="fff" localSheetId="11">#REF!</definedName>
    <definedName name="fff" localSheetId="9">#REF!</definedName>
    <definedName name="fff" localSheetId="10">#REF!</definedName>
    <definedName name="fff">#REF!</definedName>
    <definedName name="LIS" localSheetId="11">#REF!</definedName>
    <definedName name="LIS" localSheetId="3">#REF!</definedName>
    <definedName name="LIS" localSheetId="4">#REF!</definedName>
    <definedName name="LIS" localSheetId="9">#REF!</definedName>
    <definedName name="LIS" localSheetId="10">#REF!</definedName>
    <definedName name="LIS" localSheetId="7">#REF!</definedName>
    <definedName name="LIS" localSheetId="8">#REF!</definedName>
    <definedName name="LIS" localSheetId="5">#REF!</definedName>
    <definedName name="LIS" localSheetId="6">#REF!</definedName>
    <definedName name="LIS">#REF!</definedName>
    <definedName name="LIST" localSheetId="11">#REF!</definedName>
    <definedName name="LIST" localSheetId="3">#REF!</definedName>
    <definedName name="LIST" localSheetId="4">#REF!</definedName>
    <definedName name="LIST" localSheetId="9">#REF!</definedName>
    <definedName name="LIST" localSheetId="10">#REF!</definedName>
    <definedName name="LIST" localSheetId="7">#REF!</definedName>
    <definedName name="LIST" localSheetId="8">#REF!</definedName>
    <definedName name="LIST" localSheetId="5">#REF!</definedName>
    <definedName name="LIST" localSheetId="6">#REF!</definedName>
    <definedName name="LIST">#REF!</definedName>
    <definedName name="magazzino" localSheetId="11">[2]Parametri!#REF!</definedName>
    <definedName name="magazzino" localSheetId="3">[2]Parametri!#REF!</definedName>
    <definedName name="magazzino" localSheetId="4">[2]Parametri!#REF!</definedName>
    <definedName name="magazzino" localSheetId="9">[2]Parametri!#REF!</definedName>
    <definedName name="magazzino" localSheetId="10">[2]Parametri!#REF!</definedName>
    <definedName name="magazzino" localSheetId="7">[2]Parametri!#REF!</definedName>
    <definedName name="magazzino" localSheetId="8">[2]Parametri!#REF!</definedName>
    <definedName name="magazzino" localSheetId="5">[2]Parametri!#REF!</definedName>
    <definedName name="magazzino" localSheetId="6">[2]Parametri!#REF!</definedName>
    <definedName name="magazzino">[2]Parametri!#REF!</definedName>
    <definedName name="naz" localSheetId="11">#REF!</definedName>
    <definedName name="naz" localSheetId="3">#REF!</definedName>
    <definedName name="naz" localSheetId="4">#REF!</definedName>
    <definedName name="naz" localSheetId="9">#REF!</definedName>
    <definedName name="naz" localSheetId="10">#REF!</definedName>
    <definedName name="naz" localSheetId="7">#REF!</definedName>
    <definedName name="naz" localSheetId="8">#REF!</definedName>
    <definedName name="naz" localSheetId="5">#REF!</definedName>
    <definedName name="naz" localSheetId="6">#REF!</definedName>
    <definedName name="naz">#REF!</definedName>
    <definedName name="num_compl">[5]Parametri!#REF!</definedName>
    <definedName name="num_compl_1" localSheetId="11">[6]Parametri!#REF!</definedName>
    <definedName name="num_compl_1" localSheetId="3">[6]Parametri!#REF!</definedName>
    <definedName name="num_compl_1" localSheetId="4">[6]Parametri!#REF!</definedName>
    <definedName name="num_compl_1" localSheetId="9">[6]Parametri!#REF!</definedName>
    <definedName name="num_compl_1" localSheetId="10">[6]Parametri!#REF!</definedName>
    <definedName name="num_compl_1" localSheetId="7">[6]Parametri!#REF!</definedName>
    <definedName name="num_compl_1" localSheetId="8">[6]Parametri!#REF!</definedName>
    <definedName name="num_compl_1" localSheetId="5">[6]Parametri!#REF!</definedName>
    <definedName name="num_compl_1" localSheetId="6">[6]Parametri!#REF!</definedName>
    <definedName name="num_compl_1">[6]Parametri!#REF!</definedName>
    <definedName name="numero_lavoro" localSheetId="11">[2]Parametri!#REF!</definedName>
    <definedName name="numero_lavoro" localSheetId="3">[2]Parametri!#REF!</definedName>
    <definedName name="numero_lavoro" localSheetId="4">[2]Parametri!#REF!</definedName>
    <definedName name="numero_lavoro" localSheetId="9">[2]Parametri!#REF!</definedName>
    <definedName name="numero_lavoro" localSheetId="10">[2]Parametri!#REF!</definedName>
    <definedName name="numero_lavoro" localSheetId="7">[2]Parametri!#REF!</definedName>
    <definedName name="numero_lavoro" localSheetId="8">[2]Parametri!#REF!</definedName>
    <definedName name="numero_lavoro" localSheetId="5">[2]Parametri!#REF!</definedName>
    <definedName name="numero_lavoro" localSheetId="6">[2]Parametri!#REF!</definedName>
    <definedName name="numero_lavoro">[2]Parametri!#REF!</definedName>
    <definedName name="numero_reti" localSheetId="11">[2]Parametri!#REF!</definedName>
    <definedName name="numero_reti" localSheetId="3">[2]Parametri!#REF!</definedName>
    <definedName name="numero_reti" localSheetId="4">[2]Parametri!#REF!</definedName>
    <definedName name="numero_reti" localSheetId="9">[2]Parametri!#REF!</definedName>
    <definedName name="numero_reti" localSheetId="10">[2]Parametri!#REF!</definedName>
    <definedName name="numero_reti" localSheetId="7">[2]Parametri!#REF!</definedName>
    <definedName name="numero_reti" localSheetId="8">[2]Parametri!#REF!</definedName>
    <definedName name="numero_reti" localSheetId="5">[2]Parametri!#REF!</definedName>
    <definedName name="numero_reti" localSheetId="6">[2]Parametri!#REF!</definedName>
    <definedName name="numero_reti">[2]Parametri!#REF!</definedName>
    <definedName name="numset" localSheetId="2">[7]Parametri!#REF!</definedName>
    <definedName name="numset" localSheetId="11">[4]Parametri!#REF!</definedName>
    <definedName name="numset" localSheetId="1">[7]Parametri!#REF!</definedName>
    <definedName name="numset" localSheetId="3">[4]Parametri!#REF!</definedName>
    <definedName name="numset" localSheetId="4">[4]Parametri!#REF!</definedName>
    <definedName name="numset" localSheetId="9">[4]Parametri!#REF!</definedName>
    <definedName name="numset" localSheetId="10">[4]Parametri!#REF!</definedName>
    <definedName name="numset" localSheetId="7">[4]Parametri!#REF!</definedName>
    <definedName name="numset" localSheetId="8">[4]Parametri!#REF!</definedName>
    <definedName name="numset" localSheetId="5">[4]Parametri!#REF!</definedName>
    <definedName name="numset" localSheetId="6">[4]Parametri!#REF!</definedName>
    <definedName name="numset">[4]Parametri!#REF!</definedName>
    <definedName name="offset_1" localSheetId="2">[7]Parametri!#REF!</definedName>
    <definedName name="offset_1" localSheetId="11">[8]Parametri!#REF!</definedName>
    <definedName name="offset_1" localSheetId="1">[7]Parametri!#REF!</definedName>
    <definedName name="offset_1" localSheetId="3">[8]Parametri!#REF!</definedName>
    <definedName name="offset_1" localSheetId="4">[8]Parametri!#REF!</definedName>
    <definedName name="offset_1" localSheetId="9">[8]Parametri!#REF!</definedName>
    <definedName name="offset_1" localSheetId="10">[8]Parametri!#REF!</definedName>
    <definedName name="offset_1" localSheetId="7">[8]Parametri!#REF!</definedName>
    <definedName name="offset_1" localSheetId="8">[8]Parametri!#REF!</definedName>
    <definedName name="offset_1" localSheetId="5">[8]Parametri!#REF!</definedName>
    <definedName name="offset_1" localSheetId="6">[8]Parametri!#REF!</definedName>
    <definedName name="offset_1">[8]Parametri!#REF!</definedName>
    <definedName name="offset_2" localSheetId="2">[7]Parametri!#REF!</definedName>
    <definedName name="offset_2" localSheetId="11">[8]Parametri!#REF!</definedName>
    <definedName name="offset_2" localSheetId="1">[7]Parametri!#REF!</definedName>
    <definedName name="offset_2" localSheetId="3">[8]Parametri!#REF!</definedName>
    <definedName name="offset_2" localSheetId="4">[8]Parametri!#REF!</definedName>
    <definedName name="offset_2" localSheetId="9">[8]Parametri!#REF!</definedName>
    <definedName name="offset_2" localSheetId="10">[8]Parametri!#REF!</definedName>
    <definedName name="offset_2" localSheetId="7">[8]Parametri!#REF!</definedName>
    <definedName name="offset_2" localSheetId="8">[8]Parametri!#REF!</definedName>
    <definedName name="offset_2" localSheetId="5">[8]Parametri!#REF!</definedName>
    <definedName name="offset_2" localSheetId="6">[8]Parametri!#REF!</definedName>
    <definedName name="offset_2">[8]Parametri!#REF!</definedName>
    <definedName name="offset_3" localSheetId="2">[7]Parametri!#REF!</definedName>
    <definedName name="offset_3" localSheetId="11">[8]Parametri!#REF!</definedName>
    <definedName name="offset_3" localSheetId="1">[7]Parametri!#REF!</definedName>
    <definedName name="offset_3" localSheetId="3">[8]Parametri!#REF!</definedName>
    <definedName name="offset_3" localSheetId="4">[8]Parametri!#REF!</definedName>
    <definedName name="offset_3" localSheetId="9">[8]Parametri!#REF!</definedName>
    <definedName name="offset_3" localSheetId="10">[8]Parametri!#REF!</definedName>
    <definedName name="offset_3" localSheetId="7">[8]Parametri!#REF!</definedName>
    <definedName name="offset_3" localSheetId="8">[8]Parametri!#REF!</definedName>
    <definedName name="offset_3" localSheetId="5">[8]Parametri!#REF!</definedName>
    <definedName name="offset_3" localSheetId="6">[8]Parametri!#REF!</definedName>
    <definedName name="offset_3">[8]Parametri!#REF!</definedName>
    <definedName name="offset_4" localSheetId="2">[7]Parametri!#REF!</definedName>
    <definedName name="offset_4" localSheetId="11">[8]Parametri!#REF!</definedName>
    <definedName name="offset_4" localSheetId="1">[7]Parametri!#REF!</definedName>
    <definedName name="offset_4" localSheetId="3">[8]Parametri!#REF!</definedName>
    <definedName name="offset_4" localSheetId="4">[8]Parametri!#REF!</definedName>
    <definedName name="offset_4" localSheetId="9">[8]Parametri!#REF!</definedName>
    <definedName name="offset_4" localSheetId="10">[8]Parametri!#REF!</definedName>
    <definedName name="offset_4" localSheetId="7">[8]Parametri!#REF!</definedName>
    <definedName name="offset_4" localSheetId="8">[8]Parametri!#REF!</definedName>
    <definedName name="offset_4" localSheetId="5">[8]Parametri!#REF!</definedName>
    <definedName name="offset_4" localSheetId="6">[8]Parametri!#REF!</definedName>
    <definedName name="offset_4">[8]Parametri!#REF!</definedName>
    <definedName name="PERIODO" localSheetId="11">#REF!</definedName>
    <definedName name="PERIODO" localSheetId="3">#REF!</definedName>
    <definedName name="PERIODO" localSheetId="4">#REF!</definedName>
    <definedName name="PERIODO" localSheetId="9">#REF!</definedName>
    <definedName name="PERIODO" localSheetId="10">#REF!</definedName>
    <definedName name="PERIODO" localSheetId="7">#REF!</definedName>
    <definedName name="PERIODO" localSheetId="8">#REF!</definedName>
    <definedName name="PERIODO" localSheetId="5">#REF!</definedName>
    <definedName name="PERIODO" localSheetId="6">#REF!</definedName>
    <definedName name="PERIODO">#REF!</definedName>
    <definedName name="pippo">[9]Parametri!$B$7</definedName>
    <definedName name="pluto">[9]Parametri!$B$12</definedName>
    <definedName name="q" localSheetId="11">#REF!</definedName>
    <definedName name="q" localSheetId="3">#REF!</definedName>
    <definedName name="q" localSheetId="4">#REF!</definedName>
    <definedName name="q" localSheetId="9">#REF!</definedName>
    <definedName name="q" localSheetId="10">#REF!</definedName>
    <definedName name="q" localSheetId="7">#REF!</definedName>
    <definedName name="q" localSheetId="8">#REF!</definedName>
    <definedName name="q" localSheetId="5">#REF!</definedName>
    <definedName name="q" localSheetId="6">#REF!</definedName>
    <definedName name="q">#REF!</definedName>
    <definedName name="quattro">#REF!</definedName>
    <definedName name="reazione">#REF!</definedName>
    <definedName name="reazione2">#REF!</definedName>
    <definedName name="Regolazbr">#REF!</definedName>
    <definedName name="REGOLAZY2003M10">#REF!</definedName>
    <definedName name="REGOLAZY2003M11">#REF!</definedName>
    <definedName name="REGOLAZY2003M12">#REF!</definedName>
    <definedName name="sasa">#REF!</definedName>
    <definedName name="SCONTO" localSheetId="11">#REF!</definedName>
    <definedName name="SCONTO" localSheetId="3">#REF!</definedName>
    <definedName name="SCONTO" localSheetId="4">#REF!</definedName>
    <definedName name="SCONTO" localSheetId="9">#REF!</definedName>
    <definedName name="SCONTO" localSheetId="10">#REF!</definedName>
    <definedName name="SCONTO" localSheetId="7">#REF!</definedName>
    <definedName name="SCONTO" localSheetId="8">#REF!</definedName>
    <definedName name="SCONTO" localSheetId="5">#REF!</definedName>
    <definedName name="SCONTO" localSheetId="6">#REF!</definedName>
    <definedName name="SCONTO">#REF!</definedName>
    <definedName name="sport" hidden="1">#REF!</definedName>
    <definedName name="Statder_dest_20036">#REF!</definedName>
    <definedName name="Statder_dest_20037">#REF!</definedName>
    <definedName name="Statder_dest_20038">#REF!</definedName>
    <definedName name="Statder_dest_20039">#REF!</definedName>
    <definedName name="Statder_regolaz_20036">#REF!</definedName>
    <definedName name="Statder_regolaz_20037">#REF!</definedName>
    <definedName name="Statder_regolaz_20038">#REF!</definedName>
    <definedName name="Statder_regolaz_20039">#REF!</definedName>
    <definedName name="Stato" localSheetId="11">[2]Parametri!#REF!</definedName>
    <definedName name="Stato" localSheetId="3">[2]Parametri!#REF!</definedName>
    <definedName name="Stato" localSheetId="4">[2]Parametri!#REF!</definedName>
    <definedName name="Stato" localSheetId="9">[2]Parametri!#REF!</definedName>
    <definedName name="Stato" localSheetId="10">[2]Parametri!#REF!</definedName>
    <definedName name="Stato" localSheetId="7">[2]Parametri!#REF!</definedName>
    <definedName name="Stato" localSheetId="8">[2]Parametri!#REF!</definedName>
    <definedName name="Stato" localSheetId="5">[2]Parametri!#REF!</definedName>
    <definedName name="Stato" localSheetId="6">[2]Parametri!#REF!</definedName>
    <definedName name="Stato">[2]Parametri!#REF!</definedName>
    <definedName name="TAB" localSheetId="11">#REF!</definedName>
    <definedName name="TAB" localSheetId="3">#REF!</definedName>
    <definedName name="TAB" localSheetId="4">#REF!</definedName>
    <definedName name="TAB" localSheetId="9">#REF!</definedName>
    <definedName name="TAB" localSheetId="10">#REF!</definedName>
    <definedName name="TAB" localSheetId="7">#REF!</definedName>
    <definedName name="TAB" localSheetId="8">#REF!</definedName>
    <definedName name="TAB" localSheetId="5">#REF!</definedName>
    <definedName name="TAB" localSheetId="6">#REF!</definedName>
    <definedName name="TAB">#REF!</definedName>
    <definedName name="tipo_dato" localSheetId="11">[2]Parametri!#REF!</definedName>
    <definedName name="tipo_dato" localSheetId="3">[2]Parametri!#REF!</definedName>
    <definedName name="tipo_dato" localSheetId="4">[2]Parametri!#REF!</definedName>
    <definedName name="tipo_dato" localSheetId="9">[2]Parametri!#REF!</definedName>
    <definedName name="tipo_dato" localSheetId="10">[2]Parametri!#REF!</definedName>
    <definedName name="tipo_dato" localSheetId="7">[2]Parametri!#REF!</definedName>
    <definedName name="tipo_dato" localSheetId="8">[2]Parametri!#REF!</definedName>
    <definedName name="tipo_dato" localSheetId="5">[2]Parametri!#REF!</definedName>
    <definedName name="tipo_dato" localSheetId="6">[2]Parametri!#REF!</definedName>
    <definedName name="tipo_dato">[2]Parametri!#REF!</definedName>
    <definedName name="_xlnm.Print_Titles" localSheetId="11">'AREE RAI RADIO RADIO ITALIA'!$1:$5</definedName>
    <definedName name="_xlnm.Print_Titles" localSheetId="3">TABELLARE!$1:$5</definedName>
    <definedName name="_xlnm.Print_Titles" localSheetId="4">'TABELLARE PU'!$1:$5</definedName>
    <definedName name="_xlnm.Print_Titles" localSheetId="9">'TABELLARE RADIO ITALIA'!$1:$5</definedName>
    <definedName name="_xlnm.Print_Titles" localSheetId="10">'TABELLARE RADIO ITALIA PU'!$1:$5</definedName>
    <definedName name="TOT" localSheetId="11">#REF!</definedName>
    <definedName name="TOT" localSheetId="3">#REF!</definedName>
    <definedName name="TOT" localSheetId="4">#REF!</definedName>
    <definedName name="TOT" localSheetId="9">#REF!</definedName>
    <definedName name="TOT" localSheetId="10">#REF!</definedName>
    <definedName name="TOT" localSheetId="7">#REF!</definedName>
    <definedName name="TOT" localSheetId="8">#REF!</definedName>
    <definedName name="TOT" localSheetId="5">#REF!</definedName>
    <definedName name="TOT" localSheetId="6">#REF!</definedName>
    <definedName name="TOT">#REF!</definedName>
    <definedName name="TRE" localSheetId="11">#REF!</definedName>
    <definedName name="TRE" localSheetId="3">#REF!</definedName>
    <definedName name="TRE" localSheetId="4">#REF!</definedName>
    <definedName name="TRE" localSheetId="9">#REF!</definedName>
    <definedName name="TRE" localSheetId="10">#REF!</definedName>
    <definedName name="TRE" localSheetId="7">#REF!</definedName>
    <definedName name="TRE" localSheetId="8">#REF!</definedName>
    <definedName name="TRE" localSheetId="5">#REF!</definedName>
    <definedName name="TRE" localSheetId="6">#REF!</definedName>
    <definedName name="TRE">#REF!</definedName>
    <definedName name="TREB" localSheetId="11">#REF!</definedName>
    <definedName name="TREB" localSheetId="3">#REF!</definedName>
    <definedName name="TREB" localSheetId="4">#REF!</definedName>
    <definedName name="TREB" localSheetId="9">#REF!</definedName>
    <definedName name="TREB" localSheetId="10">#REF!</definedName>
    <definedName name="TREB" localSheetId="7">#REF!</definedName>
    <definedName name="TREB" localSheetId="8">#REF!</definedName>
    <definedName name="TREB" localSheetId="5">#REF!</definedName>
    <definedName name="TREB" localSheetId="6">#REF!</definedName>
    <definedName name="TREB">#REF!</definedName>
    <definedName name="TRG_1">[10]Parametri!$B$7</definedName>
    <definedName name="TRG_10" localSheetId="2">[11]Parametri!$B$8</definedName>
    <definedName name="TRG_10" localSheetId="1">[11]Parametri!$B$8</definedName>
    <definedName name="TRG_10">[10]Parametri!$B$16</definedName>
    <definedName name="TRG_11" localSheetId="2">[11]Parametri!$B$9</definedName>
    <definedName name="TRG_11" localSheetId="1">[11]Parametri!$B$9</definedName>
    <definedName name="TRG_11">[10]Parametri!$B$17</definedName>
    <definedName name="TRG_12" localSheetId="2">[11]Parametri!$B$10</definedName>
    <definedName name="TRG_12" localSheetId="1">[11]Parametri!$B$10</definedName>
    <definedName name="TRG_12">[10]Parametri!$B$18</definedName>
    <definedName name="TRG_2">[10]Parametri!$B$8</definedName>
    <definedName name="TRG_3">[10]Parametri!$B$9</definedName>
    <definedName name="TRG_4">[10]Parametri!$B$10</definedName>
    <definedName name="TRG_5">[10]Parametri!$B$11</definedName>
    <definedName name="TRG_6">[10]Parametri!$B$12</definedName>
    <definedName name="TRG_7">[10]Parametri!$B$13</definedName>
    <definedName name="TRG_8">[10]Parametri!$B$14</definedName>
    <definedName name="TRG_9" localSheetId="2">[11]Parametri!$B$7</definedName>
    <definedName name="TRG_9" localSheetId="1">[11]Parametri!$B$7</definedName>
    <definedName name="TRG_9">[10]Parametri!$B$15</definedName>
    <definedName name="UNO" localSheetId="11">#REF!</definedName>
    <definedName name="UNO" localSheetId="3">#REF!</definedName>
    <definedName name="UNO" localSheetId="4">#REF!</definedName>
    <definedName name="UNO" localSheetId="9">#REF!</definedName>
    <definedName name="UNO" localSheetId="10">#REF!</definedName>
    <definedName name="UNO" localSheetId="7">#REF!</definedName>
    <definedName name="UNO" localSheetId="8">#REF!</definedName>
    <definedName name="UNO" localSheetId="5">#REF!</definedName>
    <definedName name="UNO" localSheetId="6">#REF!</definedName>
    <definedName name="UNO">#REF!</definedName>
    <definedName name="UNOB" localSheetId="11">#REF!</definedName>
    <definedName name="UNOB" localSheetId="3">#REF!</definedName>
    <definedName name="UNOB" localSheetId="4">#REF!</definedName>
    <definedName name="UNOB" localSheetId="9">#REF!</definedName>
    <definedName name="UNOB" localSheetId="10">#REF!</definedName>
    <definedName name="UNOB" localSheetId="7">#REF!</definedName>
    <definedName name="UNOB" localSheetId="8">#REF!</definedName>
    <definedName name="UNOB" localSheetId="5">#REF!</definedName>
    <definedName name="UNOB" localSheetId="6">#REF!</definedName>
    <definedName name="UNOB">#REF!</definedName>
    <definedName name="valuta" localSheetId="11">[2]Parametri!#REF!</definedName>
    <definedName name="valuta" localSheetId="3">[2]Parametri!#REF!</definedName>
    <definedName name="valuta" localSheetId="4">[2]Parametri!#REF!</definedName>
    <definedName name="valuta" localSheetId="9">[2]Parametri!#REF!</definedName>
    <definedName name="valuta" localSheetId="10">[2]Parametri!#REF!</definedName>
    <definedName name="valuta" localSheetId="7">[2]Parametri!#REF!</definedName>
    <definedName name="valuta" localSheetId="8">[2]Parametri!#REF!</definedName>
    <definedName name="valuta" localSheetId="5">[2]Parametri!#REF!</definedName>
    <definedName name="valuta" localSheetId="6">[2]Parametri!#REF!</definedName>
    <definedName name="valuta">[2]Parametri!#REF!</definedName>
    <definedName name="X" localSheetId="11">#REF!</definedName>
    <definedName name="X" localSheetId="3">#REF!</definedName>
    <definedName name="X" localSheetId="4">#REF!</definedName>
    <definedName name="X" localSheetId="9">#REF!</definedName>
    <definedName name="X" localSheetId="10">#REF!</definedName>
    <definedName name="X" localSheetId="7">#REF!</definedName>
    <definedName name="X" localSheetId="8">#REF!</definedName>
    <definedName name="X" localSheetId="5">#REF!</definedName>
    <definedName name="X" localSheetId="6">#REF!</definedName>
    <definedName name="X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C23" i="79" l="1"/>
  <c r="AC22" i="79"/>
  <c r="AC21" i="79"/>
  <c r="AE20" i="79"/>
  <c r="AE19" i="79"/>
  <c r="AE18" i="79"/>
  <c r="AE17" i="79"/>
  <c r="AE16" i="79"/>
  <c r="AC15" i="79"/>
  <c r="AC14" i="79"/>
  <c r="AC13" i="79"/>
  <c r="AC12" i="79"/>
  <c r="AC11" i="79"/>
  <c r="AC10" i="79"/>
  <c r="X230" i="74"/>
  <c r="X229" i="74"/>
  <c r="X228" i="74"/>
  <c r="X227" i="74"/>
  <c r="X226" i="74"/>
  <c r="X225" i="74"/>
  <c r="X224" i="74"/>
  <c r="X223" i="74"/>
  <c r="X222" i="74"/>
  <c r="X221" i="74"/>
</calcChain>
</file>

<file path=xl/sharedStrings.xml><?xml version="1.0" encoding="utf-8"?>
<sst xmlns="http://schemas.openxmlformats.org/spreadsheetml/2006/main" count="6852" uniqueCount="709">
  <si>
    <t>Orario Indicativo</t>
  </si>
  <si>
    <t>Giorni di 
Trasmissione</t>
  </si>
  <si>
    <t>•</t>
  </si>
  <si>
    <t>RAI 1</t>
  </si>
  <si>
    <t>RAI 2</t>
  </si>
  <si>
    <t>RAI 3</t>
  </si>
  <si>
    <t/>
  </si>
  <si>
    <t>R2 Tg Motori A</t>
  </si>
  <si>
    <t>R2 Tg Motori B</t>
  </si>
  <si>
    <t>R2 Seriale B</t>
  </si>
  <si>
    <t>19:30</t>
  </si>
  <si>
    <t>R3 Un Posto Al Sole</t>
  </si>
  <si>
    <t>R3 Film</t>
  </si>
  <si>
    <t>R3 Prime Time</t>
  </si>
  <si>
    <t>Note</t>
  </si>
  <si>
    <t>Programma</t>
  </si>
  <si>
    <t>Tg2 Motori</t>
  </si>
  <si>
    <t>TGR</t>
  </si>
  <si>
    <t>TG3</t>
  </si>
  <si>
    <t>R3 Attualità</t>
  </si>
  <si>
    <t xml:space="preserve"> FICTION</t>
  </si>
  <si>
    <t xml:space="preserve"> INTR</t>
  </si>
  <si>
    <t xml:space="preserve"> SPORT</t>
  </si>
  <si>
    <t xml:space="preserve"> NEWS</t>
  </si>
  <si>
    <t xml:space="preserve"> ATTUALITA</t>
  </si>
  <si>
    <t xml:space="preserve"> CULTURA</t>
  </si>
  <si>
    <t xml:space="preserve"> SOSTENIBILITA'</t>
  </si>
  <si>
    <t xml:space="preserve"> MOBILITA'</t>
  </si>
  <si>
    <t xml:space="preserve"> ALIMENTAZIONE</t>
  </si>
  <si>
    <t>x</t>
  </si>
  <si>
    <t>Tg1</t>
  </si>
  <si>
    <t>Intrattenimento</t>
  </si>
  <si>
    <t>Tg2 Medicina 33/Tg2 Sì Viaggiare</t>
  </si>
  <si>
    <t>Film</t>
  </si>
  <si>
    <t>Programma Seconda Serata</t>
  </si>
  <si>
    <t>Programmazione seconda sera</t>
  </si>
  <si>
    <t>Programmazione prima serata</t>
  </si>
  <si>
    <t>Rete</t>
  </si>
  <si>
    <t>Mezzo</t>
  </si>
  <si>
    <t>DOMENICA</t>
  </si>
  <si>
    <t>LUNEDI</t>
  </si>
  <si>
    <t>MARTEDI</t>
  </si>
  <si>
    <t>MERCOLEDI</t>
  </si>
  <si>
    <t>GIOVEDI</t>
  </si>
  <si>
    <t>VENERDI</t>
  </si>
  <si>
    <t>SABATO</t>
  </si>
  <si>
    <t>Content</t>
  </si>
  <si>
    <t>Rubriche di vendita</t>
  </si>
  <si>
    <t>Tariffe</t>
  </si>
  <si>
    <t>TV</t>
  </si>
  <si>
    <t>RAI4</t>
  </si>
  <si>
    <t>7.00-11.59</t>
  </si>
  <si>
    <t>12.00-14.59</t>
  </si>
  <si>
    <t>15.00-19.29</t>
  </si>
  <si>
    <t>19.30-20.59</t>
  </si>
  <si>
    <t>21.00-22.59</t>
  </si>
  <si>
    <t>23.00-24.29</t>
  </si>
  <si>
    <t>24.30-1.59</t>
  </si>
  <si>
    <t>7.00-8.59</t>
  </si>
  <si>
    <t>9.00-11.59</t>
  </si>
  <si>
    <t>23.00-24.59</t>
  </si>
  <si>
    <t>8.00-13.59</t>
  </si>
  <si>
    <t>14.00-18.59</t>
  </si>
  <si>
    <t>19.00-24.29</t>
  </si>
  <si>
    <t>RAI ITALIA</t>
  </si>
  <si>
    <t xml:space="preserve"> </t>
  </si>
  <si>
    <t>I punti ora sopra indicati sono da considerarsi indicativi e sono da intendersi esclusi i giorni di programmazione in cui sono previste le rubriche top, gli speciali e le rubriche connotate da uno specifico programma.</t>
  </si>
  <si>
    <t>I programmi di riferimento potranno subire variazioni per esigenze editoriali</t>
  </si>
  <si>
    <t>Per le Norme e Condizioni di vendita fare riferimento al sito: www.raipubblicita.it/legal/#normeecondizionidivendita</t>
  </si>
  <si>
    <t>Film/Serie</t>
  </si>
  <si>
    <t>Fiction/Iintrattenimento/Serie</t>
  </si>
  <si>
    <t>News/Approfondimenti</t>
  </si>
  <si>
    <t>Sport</t>
  </si>
  <si>
    <t>NOTE</t>
  </si>
  <si>
    <t>Qualsiasi scelta specifica di giorno/punto ora comporta un sovrapprezzo del 20%.</t>
  </si>
  <si>
    <t>R4 MODULO HQ PRIME TIME</t>
  </si>
  <si>
    <t>RM MODULO HQ PRIME TIME</t>
  </si>
  <si>
    <t>RP MODULO HQ PRIME TIME</t>
  </si>
  <si>
    <t>R4 Mattina</t>
  </si>
  <si>
    <t>R4 Meridiana</t>
  </si>
  <si>
    <t>R4 Pomeriggio</t>
  </si>
  <si>
    <t>R4 Access</t>
  </si>
  <si>
    <t>R4 Prime time</t>
  </si>
  <si>
    <t>R4 Second prime time</t>
  </si>
  <si>
    <t>R4 Early night</t>
  </si>
  <si>
    <t>RM Mattina</t>
  </si>
  <si>
    <t>RM Meridiana</t>
  </si>
  <si>
    <t>RM Pomeriggio</t>
  </si>
  <si>
    <t>RM Access</t>
  </si>
  <si>
    <t>RM Prime time</t>
  </si>
  <si>
    <t>RM Second prime time</t>
  </si>
  <si>
    <t>RM Early night</t>
  </si>
  <si>
    <t>RP Mattina</t>
  </si>
  <si>
    <t>RP Meridiana</t>
  </si>
  <si>
    <t>RP Pomeriggio</t>
  </si>
  <si>
    <t>RP Access</t>
  </si>
  <si>
    <t>RP Prime time</t>
  </si>
  <si>
    <t>RP Second prime time</t>
  </si>
  <si>
    <t>RP Early night</t>
  </si>
  <si>
    <t>RN Buongiorno news</t>
  </si>
  <si>
    <t xml:space="preserve">RN Mattina </t>
  </si>
  <si>
    <t>RN Meridiana</t>
  </si>
  <si>
    <t xml:space="preserve">RN Pomeriggio </t>
  </si>
  <si>
    <t>RN Access</t>
  </si>
  <si>
    <t>RN Prime time</t>
  </si>
  <si>
    <t>RN Second prime time</t>
  </si>
  <si>
    <t>RS Mattina</t>
  </si>
  <si>
    <t>RS Pomeriggio</t>
  </si>
  <si>
    <t>RS Sera</t>
  </si>
  <si>
    <t>RI2 Rai Italia 2 (ASIA/OCEANIA)</t>
  </si>
  <si>
    <t>RI3 Rai Italia 3 (AFRICA)</t>
  </si>
  <si>
    <t>RN Mattina</t>
  </si>
  <si>
    <t>RN Pomeriggio</t>
  </si>
  <si>
    <t>RAI MOVIE</t>
  </si>
  <si>
    <t>RAI PREMIUM</t>
  </si>
  <si>
    <t>RAI NEWS</t>
  </si>
  <si>
    <t>RAI SPORT</t>
  </si>
  <si>
    <t>Composizione fissa</t>
  </si>
  <si>
    <t>R4 Second Prime Time</t>
  </si>
  <si>
    <t>RM Second Prime Time</t>
  </si>
  <si>
    <t>RP Early Night</t>
  </si>
  <si>
    <t>RM Early Night</t>
  </si>
  <si>
    <t>RAI MOVIE Modulo HQ Prime time</t>
  </si>
  <si>
    <t>RAI PREMIUM Modulo HQ Prime time</t>
  </si>
  <si>
    <t>NOTE TV</t>
  </si>
  <si>
    <r>
      <t>LISTINO</t>
    </r>
    <r>
      <rPr>
        <sz val="24"/>
        <rFont val="Arial"/>
        <family val="2"/>
      </rPr>
      <t xml:space="preserve"> </t>
    </r>
    <r>
      <rPr>
        <b/>
        <sz val="24"/>
        <rFont val="Arial"/>
        <family val="2"/>
      </rPr>
      <t>TABELLARE</t>
    </r>
  </si>
  <si>
    <t>07:55/8:55</t>
  </si>
  <si>
    <t>13:25/13:55</t>
  </si>
  <si>
    <t>Tg2 /Rubriche Tg2</t>
  </si>
  <si>
    <t>Per la riparametrazione vedi Calcolo costo a tempo; tabella riparametrale http://www.raipubblicita.it/listini/</t>
  </si>
  <si>
    <t>07:00-20:59</t>
  </si>
  <si>
    <t>21.00-01:59</t>
  </si>
  <si>
    <t>RM MODULO PRIME&amp;EVENING</t>
  </si>
  <si>
    <t>RP MODULO PRIME&amp;EVENING</t>
  </si>
  <si>
    <t>08.00-24.29</t>
  </si>
  <si>
    <t>RAI</t>
  </si>
  <si>
    <t>MODULO MEN</t>
  </si>
  <si>
    <t>MODULO FREQUENCY</t>
  </si>
  <si>
    <t>Fiction/Iintrattenimento/Serie/Film</t>
  </si>
  <si>
    <t>07:00-01:59</t>
  </si>
  <si>
    <t>R4 Prime Time</t>
  </si>
  <si>
    <t>RM Modulo Prime&amp;Evening</t>
  </si>
  <si>
    <t>RM Prime Time</t>
  </si>
  <si>
    <t>RP Modulo Prime&amp;Evening</t>
  </si>
  <si>
    <t>RP Prime Time</t>
  </si>
  <si>
    <t>RP Second Prime Time</t>
  </si>
  <si>
    <t>RN Prime Time</t>
  </si>
  <si>
    <r>
      <t>LISTINO</t>
    </r>
    <r>
      <rPr>
        <sz val="24"/>
        <rFont val="Arial"/>
        <family val="2"/>
      </rPr>
      <t xml:space="preserve"> </t>
    </r>
    <r>
      <rPr>
        <b/>
        <sz val="24"/>
        <rFont val="Arial"/>
        <family val="2"/>
      </rPr>
      <t>TABELLARE MODULI</t>
    </r>
  </si>
  <si>
    <t>R4 Early Night</t>
  </si>
  <si>
    <t>RAI4+RAI PREMIUM</t>
  </si>
  <si>
    <t>14:10-14:20</t>
  </si>
  <si>
    <t>MODULO WOMEN</t>
  </si>
  <si>
    <t>vedi foglio tv tabellare moduli multirete</t>
  </si>
  <si>
    <t>vedi foglio tv tabellare moduli</t>
  </si>
  <si>
    <t>RI1 Rai Italia 1 (NORD AMERICA)</t>
  </si>
  <si>
    <t>RI1 Rai Italia 4 (SUD AMERICA)</t>
  </si>
  <si>
    <t xml:space="preserve">07- 03 ora di New York </t>
  </si>
  <si>
    <t>09- 05 ora di Buenos Aires</t>
  </si>
  <si>
    <t xml:space="preserve">14-  22 ora di Johannesburg </t>
  </si>
  <si>
    <t>20- 16 ora di Pechino</t>
  </si>
  <si>
    <t>Seriale</t>
  </si>
  <si>
    <t>RM MODULO DAY&amp;PRIME</t>
  </si>
  <si>
    <t>RP MODULO DAY&amp;PRIME</t>
  </si>
  <si>
    <t>RM Modulo Day&amp;Prime</t>
  </si>
  <si>
    <t>Programma prima serata</t>
  </si>
  <si>
    <t>R4 Modulo HQ Prime time</t>
  </si>
  <si>
    <t>Tg1/Tg1+meteo</t>
  </si>
  <si>
    <t>Un posto al sole</t>
  </si>
  <si>
    <t>Meteo Tg2</t>
  </si>
  <si>
    <t xml:space="preserve">RN Buongiorno News </t>
  </si>
  <si>
    <t>21:20/21:30</t>
  </si>
  <si>
    <t>R1 Domenica In A</t>
  </si>
  <si>
    <t>R1 Domenica In B</t>
  </si>
  <si>
    <t>Domenica In</t>
  </si>
  <si>
    <t>Linea Verde Life</t>
  </si>
  <si>
    <t>R1 Porta a porta</t>
  </si>
  <si>
    <t>Porta a Porta</t>
  </si>
  <si>
    <t>A ruota libera</t>
  </si>
  <si>
    <t>Chi l'ha visto</t>
  </si>
  <si>
    <t>R3 Chi l'ha visto B</t>
  </si>
  <si>
    <t>R3 Geo A</t>
  </si>
  <si>
    <t>R3 Geo B</t>
  </si>
  <si>
    <t>R3 Report</t>
  </si>
  <si>
    <t>Report</t>
  </si>
  <si>
    <t>TGR Buongiorno Regione</t>
  </si>
  <si>
    <t>IND</t>
  </si>
  <si>
    <t>R.A.</t>
  </si>
  <si>
    <t>15-64 anni</t>
  </si>
  <si>
    <t>25-54 anni</t>
  </si>
  <si>
    <t>15-34 anni</t>
  </si>
  <si>
    <t>Stime</t>
  </si>
  <si>
    <t>UNIVERSI AUDITEL</t>
  </si>
  <si>
    <t>MODALITA' DI COSTRUZIONE DEI LISTINI</t>
  </si>
  <si>
    <t xml:space="preserve">Il processo di creazione dei listini con specifico riguardo alla TV ha inizio con l’invio da parte di Rai a Rai Pubblicità dei relativi palinsesti editoriali </t>
  </si>
  <si>
    <t xml:space="preserve">per i singoli periodi pre-concordati con Rai stessa, corredati dalla descrizione delle linee editoriali, dalla sinossi dei programmi e dai dettagli </t>
  </si>
  <si>
    <t>sui cast artistici.</t>
  </si>
  <si>
    <t xml:space="preserve">Rai Pubblicità, d’intesa con Rai, predispone il Palinsesto Pubblicitario, tenuto conto dei seguenti elementi: analisi dati storici, stime preliminari </t>
  </si>
  <si>
    <t>di audience, analisi del potenziale, analisi dati di pricing, informazioni sulla domanda di mercato e indicazioni di natura commerciale.</t>
  </si>
  <si>
    <t xml:space="preserve">Sulla base del palinsesto editoriale, Rai Pubblicità identifica anche i “Top Events” ovvero tutti quegli eventi ritenuti di particolare rilevanza sia </t>
  </si>
  <si>
    <t xml:space="preserve">commerciale sia editoriale e per questo oggetto di listini “ad hoc”.  </t>
  </si>
  <si>
    <t xml:space="preserve">Rai Pubblicità elabora le stime di ascolto. </t>
  </si>
  <si>
    <t xml:space="preserve">Una volta elaborate le stime, si provvede a formulare un listino con il dettaglio dei prezzi dei singoli spazi presenti nel palinsesto pubblicitario </t>
  </si>
  <si>
    <t xml:space="preserve">condiviso con Rai e rispettoso dei dettami legislativi, sulla base: </t>
  </si>
  <si>
    <t>-          dell’analisi storica del venduto;</t>
  </si>
  <si>
    <t xml:space="preserve">-          degli obiettivi di marginalità da raggiungere; </t>
  </si>
  <si>
    <t xml:space="preserve">-          dei benchmark di mercato e dell’analisi dell’offerta della concorrenza; </t>
  </si>
  <si>
    <t>-          della scelta di valorizzazione di prodotti premium quali i Top Events.</t>
  </si>
  <si>
    <t xml:space="preserve">I listini pubblicitari, una volta definiti, sono pubblicati sul sito internet di Rai Pubblicità e, contemporaneamente, vengono inviate in formato </t>
  </si>
  <si>
    <t>elettronico alle Software House tutte le informazioni e i successivi aggiornamenti ad utilizzo del mercato.</t>
  </si>
  <si>
    <t>08:55/09:40</t>
  </si>
  <si>
    <t>16:40/17:00</t>
  </si>
  <si>
    <t>E' sempre mezzogiorno</t>
  </si>
  <si>
    <t>R1 Fiction</t>
  </si>
  <si>
    <t>09:00-24:59</t>
  </si>
  <si>
    <t>RN MODULO WEEKLY NEWS</t>
  </si>
  <si>
    <t>RN MODULO TOP NEWS</t>
  </si>
  <si>
    <t>RN MODULO HQ BUONGIORNO</t>
  </si>
  <si>
    <t>7.00-19.29</t>
  </si>
  <si>
    <t xml:space="preserve">** il numero di passaggi indicato riguarda la disponibilità totale di fascia comprensiva quindi sia degli spazi venduti a modulo che in libera </t>
  </si>
  <si>
    <t>RN Modulo HQ Buongiorno</t>
  </si>
  <si>
    <t>RN Modulo Weekly News</t>
  </si>
  <si>
    <t>RS Modulo Super Assist</t>
  </si>
  <si>
    <t>TAB 30" - TARIFFA BASE vedi foglio promozioni</t>
  </si>
  <si>
    <t>TAB 30" -TARIFFA BASE vedi foglio promozioni</t>
  </si>
  <si>
    <t>Qualora all’interno di un messaggio pubblicitario vengano citati prodotti o servizi appartenenti a classi di prodotto differenti, alla tariffa di listino, calcolata sul totale della durata del messaggio pubblicitario, verrà applicato un supplemento del 20%</t>
  </si>
  <si>
    <t>RS MODULO SUPER ASSIST</t>
  </si>
  <si>
    <t>RAI4+RAI MOVIE+RAI NEWS+RAI SPORT</t>
  </si>
  <si>
    <t>NOTE AL LISTINO:</t>
  </si>
  <si>
    <t>MODULI SETTIMANALI MULTIRETE</t>
  </si>
  <si>
    <t>MODULI SETTIMANALI MONORETE</t>
  </si>
  <si>
    <t>Uno mattina in famiglia/Paesi che vai</t>
  </si>
  <si>
    <t>Italia sì</t>
  </si>
  <si>
    <t>Oggi è un altro giorno</t>
  </si>
  <si>
    <t>R2 90' minuto</t>
  </si>
  <si>
    <t>90' minuto</t>
  </si>
  <si>
    <t>La Domenica sportiva</t>
  </si>
  <si>
    <t>R2 Dribbling</t>
  </si>
  <si>
    <t>Dribbling</t>
  </si>
  <si>
    <t>Ore 14</t>
  </si>
  <si>
    <t>Che tempo che fa</t>
  </si>
  <si>
    <t>R3 Che tempo che fa B</t>
  </si>
  <si>
    <t>21:30/22:30</t>
  </si>
  <si>
    <t>R3 Kilimangiaro</t>
  </si>
  <si>
    <t>15:00/15:10</t>
  </si>
  <si>
    <t>Le parole della settimana</t>
  </si>
  <si>
    <t>RN Buongiorno News</t>
  </si>
  <si>
    <t>R1 Linea Bianca</t>
  </si>
  <si>
    <t>Linea Bianca</t>
  </si>
  <si>
    <t>Linea Verde</t>
  </si>
  <si>
    <t>Dedicato</t>
  </si>
  <si>
    <t>L'eredità</t>
  </si>
  <si>
    <t>Tv movie</t>
  </si>
  <si>
    <r>
      <t>LISTINO</t>
    </r>
    <r>
      <rPr>
        <sz val="24"/>
        <rFont val="Arial"/>
        <family val="2"/>
      </rPr>
      <t xml:space="preserve"> </t>
    </r>
    <r>
      <rPr>
        <b/>
        <sz val="24"/>
        <rFont val="Arial"/>
        <family val="2"/>
      </rPr>
      <t>TABELLARE P/U</t>
    </r>
  </si>
  <si>
    <t xml:space="preserve">RN Modulo Top News </t>
  </si>
  <si>
    <t>Tg1/Uno mattina in famiglia</t>
  </si>
  <si>
    <t>La vita in diretta/Tg1+meteo</t>
  </si>
  <si>
    <t>La vita in diretta</t>
  </si>
  <si>
    <t>Tg1/Oggi è un altro giorno</t>
  </si>
  <si>
    <t>20:55-21:00</t>
  </si>
  <si>
    <t>22:35/23:05</t>
  </si>
  <si>
    <t>I fatti vostri</t>
  </si>
  <si>
    <t>12:55/13:20</t>
  </si>
  <si>
    <t>17:25/17:55</t>
  </si>
  <si>
    <t>R3 Mezzogiorno</t>
  </si>
  <si>
    <t>Tgr Buongiorno Italia</t>
  </si>
  <si>
    <t>15:20/16:30</t>
  </si>
  <si>
    <t>TgR</t>
  </si>
  <si>
    <t>14:20/14:45</t>
  </si>
  <si>
    <t>Seriale/Tv Movie/Documentario</t>
  </si>
  <si>
    <t>16:05/16:30</t>
  </si>
  <si>
    <r>
      <t>N°di passaggi</t>
    </r>
    <r>
      <rPr>
        <b/>
        <vertAlign val="superscript"/>
        <sz val="12"/>
        <rFont val="Arial"/>
        <family val="2"/>
      </rPr>
      <t>(**)</t>
    </r>
  </si>
  <si>
    <t>R1 Tg1 Mattina</t>
  </si>
  <si>
    <t>R1 A.M.</t>
  </si>
  <si>
    <t>08:30-08:35/09:25</t>
  </si>
  <si>
    <t>08:55/09:35</t>
  </si>
  <si>
    <t>R1 Cooking show start</t>
  </si>
  <si>
    <t xml:space="preserve">R1 Cooking show </t>
  </si>
  <si>
    <t>12:40/12:55</t>
  </si>
  <si>
    <t>R1 Linea Verde Start</t>
  </si>
  <si>
    <t xml:space="preserve">R1 Linea Verde </t>
  </si>
  <si>
    <t>R1 Linea Verde Mag. Start</t>
  </si>
  <si>
    <t>R1 Linea Verde Magazine</t>
  </si>
  <si>
    <t>R1 P.M. Sabato Start</t>
  </si>
  <si>
    <t>R1 Domenica In C</t>
  </si>
  <si>
    <t>15:50/16:30/17:10</t>
  </si>
  <si>
    <t>R1 P.M. A</t>
  </si>
  <si>
    <t>R1 P.M. B</t>
  </si>
  <si>
    <t>R1 P.M. C</t>
  </si>
  <si>
    <t>R1 P.M. Fiction</t>
  </si>
  <si>
    <t>15:20/15:55</t>
  </si>
  <si>
    <t xml:space="preserve">R1 P.M Sabato A </t>
  </si>
  <si>
    <t>R1 P.M Sabato B</t>
  </si>
  <si>
    <t>R1 P.M. Domenica</t>
  </si>
  <si>
    <t>R1 Tg1 20.00 Start</t>
  </si>
  <si>
    <t xml:space="preserve">R1 Tg1 20.00 </t>
  </si>
  <si>
    <t>R1 Tg1 20.00 Plus</t>
  </si>
  <si>
    <t>R1 Soliti Ignoti</t>
  </si>
  <si>
    <t>R1 Prime Time Start</t>
  </si>
  <si>
    <t>R1 Fiction Start</t>
  </si>
  <si>
    <t>R1 Don Matteo Start</t>
  </si>
  <si>
    <t>22:15/22:55</t>
  </si>
  <si>
    <t xml:space="preserve">R1 Don Matteo </t>
  </si>
  <si>
    <t>R1 Show Time</t>
  </si>
  <si>
    <t>21:30/22:20/22:55</t>
  </si>
  <si>
    <t xml:space="preserve">R1 Prime Time </t>
  </si>
  <si>
    <t>R1 Second Pt Sabato</t>
  </si>
  <si>
    <t>24:20-24:25</t>
  </si>
  <si>
    <t>R1 Early night</t>
  </si>
  <si>
    <t>R2 A.M. Start</t>
  </si>
  <si>
    <t>07:00/08:25</t>
  </si>
  <si>
    <t>R2 A.M. A</t>
  </si>
  <si>
    <t>R2 A.M. B</t>
  </si>
  <si>
    <t>R2 I fatti vostri</t>
  </si>
  <si>
    <t>R2 Tg2 13.00</t>
  </si>
  <si>
    <t>R2 P.M. Start</t>
  </si>
  <si>
    <t>R2 P.M. A</t>
  </si>
  <si>
    <t>R2 P.M. B</t>
  </si>
  <si>
    <t>15:05/15:35/16:20/17:20/17:45</t>
  </si>
  <si>
    <t>R2 P.M. Domenica</t>
  </si>
  <si>
    <t>R2 P.M. Sabato A</t>
  </si>
  <si>
    <t>R2 P.M. Sabato B</t>
  </si>
  <si>
    <t>R2 P.M. Sabato C</t>
  </si>
  <si>
    <t>R2 Preserale Dom</t>
  </si>
  <si>
    <t xml:space="preserve">R2 Preserale </t>
  </si>
  <si>
    <t>R2 Tg2 20.30</t>
  </si>
  <si>
    <t>R2 Prime time Start</t>
  </si>
  <si>
    <t>R2 Show Time</t>
  </si>
  <si>
    <t>R2 Prime time</t>
  </si>
  <si>
    <t>21:45/22:25/22:45</t>
  </si>
  <si>
    <t>R2 Tutto è possibile</t>
  </si>
  <si>
    <t>21:55/22:30/23:00</t>
  </si>
  <si>
    <t>R2 Tutto è possibile B</t>
  </si>
  <si>
    <t>R2 Volevo fare la rockstar</t>
  </si>
  <si>
    <t xml:space="preserve">R2 Seriale </t>
  </si>
  <si>
    <t>21:40-21:45/22:00-22:25/22:20-22:45</t>
  </si>
  <si>
    <t>R2 Second prime time B</t>
  </si>
  <si>
    <t>R2 Domenica Sportiva A</t>
  </si>
  <si>
    <t>R2 Domenica Sportiva B</t>
  </si>
  <si>
    <t>R2 Domenica Sportiva C</t>
  </si>
  <si>
    <t>R2 Early night</t>
  </si>
  <si>
    <t>R3 A.M. Start</t>
  </si>
  <si>
    <t>R3 Tg3 Mattina</t>
  </si>
  <si>
    <t>R3 A.M.</t>
  </si>
  <si>
    <t>08:00/09:00/09:45/10:20-10:35</t>
  </si>
  <si>
    <t>12:00/12:45-12:55</t>
  </si>
  <si>
    <t>R3 P.M. Domenica Start</t>
  </si>
  <si>
    <t>R3 P.M. Sabato Start</t>
  </si>
  <si>
    <t>R3 P.M.</t>
  </si>
  <si>
    <t>15:20-15:25/16:00</t>
  </si>
  <si>
    <t>R3 P.M. Domenica</t>
  </si>
  <si>
    <t>R3 P.M. Sabato</t>
  </si>
  <si>
    <t>R3 Preserale Sab A</t>
  </si>
  <si>
    <t>R3 Preserale Sab B</t>
  </si>
  <si>
    <t>R3 Tg3 19.00</t>
  </si>
  <si>
    <t>R3 Tg3 19.00 Reg</t>
  </si>
  <si>
    <t>R3 Che tempo che fa Presera</t>
  </si>
  <si>
    <t>R3 Preserale</t>
  </si>
  <si>
    <t>R3 Preserale Plus</t>
  </si>
  <si>
    <t>R3 Prime Time Start</t>
  </si>
  <si>
    <t xml:space="preserve">R3 Chi l'ha visto Start </t>
  </si>
  <si>
    <t>R3 Prime Time Sabato Start</t>
  </si>
  <si>
    <t>R3 Che tempo che fa Start</t>
  </si>
  <si>
    <t xml:space="preserve">R3 Che tempo che fa </t>
  </si>
  <si>
    <t xml:space="preserve">R3 Chi l'ha visto </t>
  </si>
  <si>
    <t>21:45/22:50</t>
  </si>
  <si>
    <t>21:45-21:50/22:30-22:50</t>
  </si>
  <si>
    <t>R3 TG3 Seconda Sera</t>
  </si>
  <si>
    <t>R3 Second Prime Time</t>
  </si>
  <si>
    <t>R3 Early night</t>
  </si>
  <si>
    <t>R1 Tg1 Mezzogiorno</t>
  </si>
  <si>
    <t>R2 P.M. Dom Start</t>
  </si>
  <si>
    <t>R2 P.M. Sab Start</t>
  </si>
  <si>
    <t>R1 Domenica In Start</t>
  </si>
  <si>
    <t>R1 Second Prime Time B</t>
  </si>
  <si>
    <t>R1 Second Prime Time</t>
  </si>
  <si>
    <t>R1 P.M.Sabato C</t>
  </si>
  <si>
    <t>Uno Mattina/Uno mattina in famiglia/Tg1 Flash</t>
  </si>
  <si>
    <t>R1 A.M. Domenica</t>
  </si>
  <si>
    <t>R1 A.M. Sabato</t>
  </si>
  <si>
    <t>R3 Tg3 P.M.</t>
  </si>
  <si>
    <t>R3 Tg3 P.M. Regioni</t>
  </si>
  <si>
    <t>R3 Preserale Sabato Plus</t>
  </si>
  <si>
    <t>Don Matteo</t>
  </si>
  <si>
    <t>I soliti Ignoti</t>
  </si>
  <si>
    <t>Seriale/Sit com/ Tg2</t>
  </si>
  <si>
    <t>Il provinciale</t>
  </si>
  <si>
    <t>Access generico/Seriale</t>
  </si>
  <si>
    <t>R2 Prime time B</t>
  </si>
  <si>
    <t xml:space="preserve">R2 Second prime time </t>
  </si>
  <si>
    <t xml:space="preserve">La quote non comprendono </t>
  </si>
  <si>
    <t xml:space="preserve">. Eventi Top e Eventi Sportivi </t>
  </si>
  <si>
    <t>. Telepromozioni, Product Placement, Branded Content</t>
  </si>
  <si>
    <t>TAB 30" - TARIFFA BASE P/U vedi foglio promozioni</t>
  </si>
  <si>
    <t>vedi foglio tv tabellare p/u moduli</t>
  </si>
  <si>
    <t>vedi foglio tv tabellare p/u moduli multirete</t>
  </si>
  <si>
    <t>RAI 4</t>
  </si>
  <si>
    <t>TOTALE</t>
  </si>
  <si>
    <t>FASCIA</t>
  </si>
  <si>
    <t>DT/SS</t>
  </si>
  <si>
    <t>ACCESS/PT</t>
  </si>
  <si>
    <t>CANALE</t>
  </si>
  <si>
    <t>TV SPEC</t>
  </si>
  <si>
    <t>% VALORE</t>
  </si>
  <si>
    <t>RADIO ITALIA TV</t>
  </si>
  <si>
    <t>RIT Modulo Music</t>
  </si>
  <si>
    <t>Passaggi settimanali</t>
  </si>
  <si>
    <t>RIT Modulo Music Frequency</t>
  </si>
  <si>
    <t>3/4-30/4</t>
  </si>
  <si>
    <t>1/05-4/06</t>
  </si>
  <si>
    <t>3/04-30/04</t>
  </si>
  <si>
    <t>1/05-28/05</t>
  </si>
  <si>
    <t>29/05-4/06</t>
  </si>
  <si>
    <t>OFFERTA CROSSMEDIALE CONTENT - APRILE-MAGGIO 2022 (dal 3/04 al 4/06)</t>
  </si>
  <si>
    <t>OFFERTA CROSSMEDIALE CONTENT -APRILE-MAGGIO 2022 (dal 3/04 al 4/06)</t>
  </si>
  <si>
    <t>fino al 16/4</t>
  </si>
  <si>
    <t>Il paradiso delle signore/Sei sorelle</t>
  </si>
  <si>
    <t>no il 17/4 e 29/5. anche sab 16/4</t>
  </si>
  <si>
    <t>09:55-10:15/10:55-11:10/11:20-11:50</t>
  </si>
  <si>
    <t>Tv Movie/Rubriche Tg2/Tg sport giorno/I fatti vostri/Citofonare Rai2/Cook 50</t>
  </si>
  <si>
    <t>Citofonare Rai2/Tv movie</t>
  </si>
  <si>
    <t>no il 17/4. anche sab 16/4</t>
  </si>
  <si>
    <t>no il 16/4. fino all 21/5</t>
  </si>
  <si>
    <t>Ore 14/Detto fatto/Tv movie/Seriale</t>
  </si>
  <si>
    <t>14:00/14:25/15:05/15:30/16:20/17:20/17:45</t>
  </si>
  <si>
    <t>Citofonare Rai 2/Tv movie</t>
  </si>
  <si>
    <t>Cook 50</t>
  </si>
  <si>
    <t>19:55-20:10</t>
  </si>
  <si>
    <t>Tv movie/Film</t>
  </si>
  <si>
    <t>il 17/4 e 29/5</t>
  </si>
  <si>
    <t>Agorà/Agorà weekend/Mi manda Raitre/Le parole per dirlo/Elisir/Frontiere</t>
  </si>
  <si>
    <t>Geo&amp;Geo/Geo magazine</t>
  </si>
  <si>
    <t>Kilimangiaro/Kilimangiaro colection</t>
  </si>
  <si>
    <t>no il 1/5</t>
  </si>
  <si>
    <t>TG3/Rubriche Tg3/TGR Rubriche/Quante storie/Il posto giusto/Prepararsi al futuro</t>
  </si>
  <si>
    <t>Maestri/Geo/Film/La grande storia/Prepararsi al futuro</t>
  </si>
  <si>
    <t>In 1/2h/Rebus/Film</t>
  </si>
  <si>
    <t>Tv talk/Frontiere/Seriale/Film</t>
  </si>
  <si>
    <t>In 1/2 ora/Film/Concerto 1 maggio</t>
  </si>
  <si>
    <t>Tv talk/Film</t>
  </si>
  <si>
    <t>R1 Linea Blu</t>
  </si>
  <si>
    <t>Linea Blu</t>
  </si>
  <si>
    <t>dal 23/4</t>
  </si>
  <si>
    <t>I soliti ignoti/Calcio Nazionale/Calcio Nations League/Speciale Porta a porta-venerdì santo/Eurovision song contest</t>
  </si>
  <si>
    <t>La Domenica sportiva/La Domenica sportiva estate</t>
  </si>
  <si>
    <t>no il 17/4. anche sab 16/4. fino al 22/5</t>
  </si>
  <si>
    <t>24:35-25:45/25:00-26:00</t>
  </si>
  <si>
    <t>14:50/15:25/16:00/16:30/17:00/17:30</t>
  </si>
  <si>
    <t>R2 Preserale Sab</t>
  </si>
  <si>
    <t>dal 28/5</t>
  </si>
  <si>
    <t>Film/Documentario</t>
  </si>
  <si>
    <t>anche lun 4/4</t>
  </si>
  <si>
    <t>22:55-23:25</t>
  </si>
  <si>
    <t>23:30-24:10</t>
  </si>
  <si>
    <t>anche dom 17/4</t>
  </si>
  <si>
    <t>24:00-24:35</t>
  </si>
  <si>
    <t>no il 16/4. anche dom 29/5</t>
  </si>
  <si>
    <t>21:55/22:50/23:10</t>
  </si>
  <si>
    <t xml:space="preserve">Stasera tutto è possibile/Stasera tutto è possibile ® </t>
  </si>
  <si>
    <t>Volevo fare la rockstar</t>
  </si>
  <si>
    <t>fino al 13/4</t>
  </si>
  <si>
    <t>R3 Preserale Dom</t>
  </si>
  <si>
    <t>Blob/Concerto 1 Maggio</t>
  </si>
  <si>
    <t>il 1/5</t>
  </si>
  <si>
    <t>Concerto 1 Maggio</t>
  </si>
  <si>
    <t>20:15-20:30</t>
  </si>
  <si>
    <t>Report ®</t>
  </si>
  <si>
    <t>no il 12/5. anche mart. 31/5</t>
  </si>
  <si>
    <t>Il Commissario Montalbano ®/De Filippo/Tutto per mio figlio/Romanzo Radicale/Noi/Sopravvissuti/Presunto colpevole/Studio Battaglia/Vincenzo Malinconico, avvocato</t>
  </si>
  <si>
    <t>21:50-22:15/22:15-22:55/22:55-23:00</t>
  </si>
  <si>
    <t>21:30-22:05/22:15-22:50/22:55</t>
  </si>
  <si>
    <t>no dall'8 al 14/5</t>
  </si>
  <si>
    <t>Film/Rai doc/Tv movie/Intrattenimento/Evento sostenibilità/Ulisse/The band</t>
  </si>
  <si>
    <t>Film/Rai doc/Tv movie/Intrattenimento/Evento sostenibilità</t>
  </si>
  <si>
    <t>no il 14/5</t>
  </si>
  <si>
    <t>The band</t>
  </si>
  <si>
    <t>dall 22/4 al 13/5</t>
  </si>
  <si>
    <t>21:30/22:30/23:00</t>
  </si>
  <si>
    <t>21:25/22:50</t>
  </si>
  <si>
    <t>Cartabianca</t>
  </si>
  <si>
    <t>R3 Borgo dei borghi</t>
  </si>
  <si>
    <t>Il borgo dei borghi</t>
  </si>
  <si>
    <t>il 17/4</t>
  </si>
  <si>
    <t>24:10-24:25</t>
  </si>
  <si>
    <t>24:55-25:30/25:45-25:55</t>
  </si>
  <si>
    <t>R1 David Start</t>
  </si>
  <si>
    <t>David di Donatello 2022</t>
  </si>
  <si>
    <t>l'11/5</t>
  </si>
  <si>
    <t xml:space="preserve">R1 David </t>
  </si>
  <si>
    <t>22:50/22:55</t>
  </si>
  <si>
    <t>24:45-25:15/25:15-25:45</t>
  </si>
  <si>
    <t>il 10 e 12/5</t>
  </si>
  <si>
    <t>il 14/5</t>
  </si>
  <si>
    <t>Eurovision Song Contest 2022 - Finale</t>
  </si>
  <si>
    <t>R1 Ulisse</t>
  </si>
  <si>
    <t>R1 Ulisse B</t>
  </si>
  <si>
    <t>Ulisse</t>
  </si>
  <si>
    <t>21:55/22:30</t>
  </si>
  <si>
    <t>fino al 7/5</t>
  </si>
  <si>
    <t>R2 La caserma</t>
  </si>
  <si>
    <t>R2 La caserma B</t>
  </si>
  <si>
    <t>La caserma</t>
  </si>
  <si>
    <t>dal 3/5</t>
  </si>
  <si>
    <t>R2 Made in sud</t>
  </si>
  <si>
    <t>R2 Made in sud B</t>
  </si>
  <si>
    <t>Made in sud</t>
  </si>
  <si>
    <t>21:55/22:50</t>
  </si>
  <si>
    <t>23:15/23:40</t>
  </si>
  <si>
    <t>dall'11/4</t>
  </si>
  <si>
    <t>Boss in incognito</t>
  </si>
  <si>
    <t>21:55/22:35</t>
  </si>
  <si>
    <t>dal 12/5</t>
  </si>
  <si>
    <t>R3 Concerto 1 Maggio Presera</t>
  </si>
  <si>
    <t>R3 Concerto 1 Maggio Start</t>
  </si>
  <si>
    <t>R3 Concerto 1 Maggio B</t>
  </si>
  <si>
    <t>R3 Concerto 1 Maggio C</t>
  </si>
  <si>
    <t xml:space="preserve">R3 Concerto 1 Maggio </t>
  </si>
  <si>
    <t>anche mart 19/4</t>
  </si>
  <si>
    <t>anche lun 4/4 e dom 17/4 e mart 19/4</t>
  </si>
  <si>
    <t>fino al 26/4. no il 19/4</t>
  </si>
  <si>
    <t>no dal 17/4 al 1/5. fino al 22/5</t>
  </si>
  <si>
    <t>no dal 29/4 al 13/5. anche dom 29/5, giov. 2/6, sab 14/5</t>
  </si>
  <si>
    <t>anche dom dal 17/4 al 1/5 e 29/5</t>
  </si>
  <si>
    <t>anche dom 17/4, 24/4 e 29/5</t>
  </si>
  <si>
    <t>Che succ3de?/Sapiens Files/Lezioni di musica/Indovina chi viene a cena/Blob</t>
  </si>
  <si>
    <t>anche dom. 24/4</t>
  </si>
  <si>
    <t>Che ci faccio qui/Sapiens/Film</t>
  </si>
  <si>
    <t>R1 Eurovision Smf Chiusura</t>
  </si>
  <si>
    <t>Eurovision Song Contest 2022 - Semifinale</t>
  </si>
  <si>
    <t>R1 Eurovision Fin Chiusura</t>
  </si>
  <si>
    <t>PROMOZIONI TARIFFARIE DA APPLICARE AL LISTINO APRILE-MAGGIO 2022 (dal 3/04 al 4/06)</t>
  </si>
  <si>
    <t>TARIFFE BASE</t>
  </si>
  <si>
    <t>All'interno del listino vengono pubblicate tre tariffe di base alle quali devono essere applicate le "Promozioni di periodo" sottoindicate:</t>
  </si>
  <si>
    <t>1a tariffa base</t>
  </si>
  <si>
    <t>dal 3 al 30 aprile</t>
  </si>
  <si>
    <t>2a tariffa base</t>
  </si>
  <si>
    <t>dall' 1 al 28 maggio</t>
  </si>
  <si>
    <t>3a tariffa base</t>
  </si>
  <si>
    <t>dal 29 maggio al 4 giugno</t>
  </si>
  <si>
    <r>
      <t xml:space="preserve">Alla </t>
    </r>
    <r>
      <rPr>
        <b/>
        <sz val="14"/>
        <rFont val="Arial"/>
        <family val="2"/>
      </rPr>
      <t>1° tariffa di base</t>
    </r>
    <r>
      <rPr>
        <sz val="14"/>
        <rFont val="Arial"/>
        <family val="2"/>
      </rPr>
      <t xml:space="preserve"> (dal 3/4 al 30/4) devono essere applicate le seguenti promozioni</t>
    </r>
  </si>
  <si>
    <r>
      <rPr>
        <b/>
        <sz val="14"/>
        <rFont val="Arial"/>
        <family val="2"/>
      </rPr>
      <t>4/3</t>
    </r>
    <r>
      <rPr>
        <sz val="14"/>
        <rFont val="Arial"/>
        <family val="2"/>
      </rPr>
      <t xml:space="preserve"> dal 17 al 23 aprile </t>
    </r>
    <r>
      <rPr>
        <b/>
        <sz val="14"/>
        <rFont val="Arial"/>
        <family val="2"/>
      </rPr>
      <t>-5%</t>
    </r>
  </si>
  <si>
    <r>
      <rPr>
        <b/>
        <sz val="14"/>
        <rFont val="Arial"/>
        <family val="2"/>
      </rPr>
      <t>4/4</t>
    </r>
    <r>
      <rPr>
        <sz val="14"/>
        <rFont val="Arial"/>
        <family val="2"/>
      </rPr>
      <t xml:space="preserve"> dal 24 al 30 aprile </t>
    </r>
    <r>
      <rPr>
        <b/>
        <sz val="14"/>
        <rFont val="Arial"/>
        <family val="2"/>
      </rPr>
      <t>-5%</t>
    </r>
  </si>
  <si>
    <t>Salvo diversa indicazione, le promozioni non si applicano alle rubriche legate agli eventi, compresi quelli sportivi, per cui viene editato un listino dedicato.</t>
  </si>
  <si>
    <t>I listini pubblicati sono soggetti a negoziazione tenendo conto di molteplici elementi tra i quali:</t>
  </si>
  <si>
    <t>Volumi d'investimento</t>
  </si>
  <si>
    <t>Qualità degli spazi richiesti dal cliente</t>
  </si>
  <si>
    <t>Periodo di pianificazione</t>
  </si>
  <si>
    <t>Durata degli spot/dimensione del formato</t>
  </si>
  <si>
    <t>Multicanalità</t>
  </si>
  <si>
    <t>Nel presente listino tutte le rubriche sono corredate da stime* di ascolto di Rai Pubblicità S.p.A.</t>
  </si>
  <si>
    <t>Sono state inserite le stime su 5 target (Individui, RA, Adulti 15-64, Adulti 25-54, Adulti 15-34) ritenuti rappresentativi dell'intera utenza televisiva.</t>
  </si>
  <si>
    <t>Oltre alle stime di ascolto viene messo a disposizione l'universo di riferimento di ciascun target per poter rendere possibile il calcolo del GRP.</t>
  </si>
  <si>
    <t>Il GRP è l'unità di misura che esprime in percentuale la quantità di ascoltatori facenti parte un determinato target rispetto alla totalità del target stesso.</t>
  </si>
  <si>
    <t>La formula di calcolo è la seguente:</t>
  </si>
  <si>
    <t>GRP ** = (audience target di riferimento/universo target di riferimento) x 100</t>
  </si>
  <si>
    <t>Il marketing di Rai Pubblicità è sempre disponibile a dare supporto e consulenza</t>
  </si>
  <si>
    <t>* Le stime indicate sono in statica ed a seguito del processo di probabilizzazione potrebbero subire lievi variazioni nei software di pianificazione</t>
  </si>
  <si>
    <t>** Gross Rating Point</t>
  </si>
  <si>
    <t>R4 MODULO DAY&amp;PRIME + RADIO ITALIA TV</t>
  </si>
  <si>
    <t>R4 MODULO PRIME&amp;EVENING + RADIO ITALIA TV</t>
  </si>
  <si>
    <t>R4 Modulo Day&amp;Prime + Radio Italia TV</t>
  </si>
  <si>
    <t>R4 Modulo Prime&amp;Evening + Radio Italia TV</t>
  </si>
  <si>
    <t>RIT Radio Italia TV</t>
  </si>
  <si>
    <t>RP Modulo Day&amp;Prime</t>
  </si>
  <si>
    <t>TAB P/U 30" -TARIFFA BASE vedi foglio promozioni</t>
  </si>
  <si>
    <t>RAI4+RAI MOVIE+RAI PREMIUM+RADIO ITALIA TV</t>
  </si>
  <si>
    <t>TAB P/U 30" - TARIFFA BASE vedi foglio promozioni</t>
  </si>
  <si>
    <r>
      <t>LISTINO</t>
    </r>
    <r>
      <rPr>
        <sz val="24"/>
        <rFont val="Arial"/>
        <family val="2"/>
      </rPr>
      <t xml:space="preserve"> </t>
    </r>
    <r>
      <rPr>
        <b/>
        <sz val="24"/>
        <rFont val="Arial"/>
        <family val="2"/>
      </rPr>
      <t>TABELLARE MODULI P/U</t>
    </r>
  </si>
  <si>
    <r>
      <t>LISTINO</t>
    </r>
    <r>
      <rPr>
        <sz val="24"/>
        <rFont val="Arial"/>
        <family val="2"/>
      </rPr>
      <t xml:space="preserve"> </t>
    </r>
    <r>
      <rPr>
        <b/>
        <sz val="24"/>
        <rFont val="Arial"/>
        <family val="2"/>
      </rPr>
      <t>TABELLARE P/U MODULI</t>
    </r>
  </si>
  <si>
    <t>RIT Modulo Music Live*</t>
  </si>
  <si>
    <t>* Nelle settimane dal 15 al 28 Maggio RIT Modulo Music Live composto da 38 passaggi anziché 41 per una tariffa pari a 14.440 €</t>
  </si>
  <si>
    <t>* Nelle settimane dal 15 al 28 Maggio RIT Modulo Music Live composto da 38 passaggi anziché 41 per una tariffa pari a 15.884 €</t>
  </si>
  <si>
    <t>QUOTE VALORE  LISTINO APRILE-MAGGIO 2022 (dal 03/04 AL 04/06)</t>
  </si>
  <si>
    <t>RAI4+RADIO ITALIA TV</t>
  </si>
  <si>
    <t>RADIO</t>
  </si>
  <si>
    <t>03/04-04/06</t>
  </si>
  <si>
    <t>RAI RADIO1</t>
  </si>
  <si>
    <t>Drive 1</t>
  </si>
  <si>
    <t>GR1 - Ondaverde - Radio anch'io</t>
  </si>
  <si>
    <t>6:25/10:30 - 17:25/20:40</t>
  </si>
  <si>
    <t>X</t>
  </si>
  <si>
    <t>Sport 1</t>
  </si>
  <si>
    <t>GR1 Sport - Rubriche sportive - Partite</t>
  </si>
  <si>
    <t>12:30/21:45</t>
  </si>
  <si>
    <t>Info 1</t>
  </si>
  <si>
    <t>GR1 - Ondaverde - Un giorno da pecora</t>
  </si>
  <si>
    <t>11:55/00:50 e 5:50</t>
  </si>
  <si>
    <t>Night 1</t>
  </si>
  <si>
    <t>Gr1</t>
  </si>
  <si>
    <t>24:00-6:00</t>
  </si>
  <si>
    <t>RAI RADIO2</t>
  </si>
  <si>
    <t>Drive 2</t>
  </si>
  <si>
    <t>Caterpillar am - Ruggito - Caterpillar</t>
  </si>
  <si>
    <t>6:25/10:30 - 17:10/20:25</t>
  </si>
  <si>
    <t>Smile 2</t>
  </si>
  <si>
    <t>Radio 2 social club - Non e' un paese…</t>
  </si>
  <si>
    <t>10:55/12:55</t>
  </si>
  <si>
    <t>Sound 2</t>
  </si>
  <si>
    <t>La versione delle due - Numeri uni</t>
  </si>
  <si>
    <t>13:10/22:25</t>
  </si>
  <si>
    <t>Night 2</t>
  </si>
  <si>
    <t>I lunatici</t>
  </si>
  <si>
    <t>RAI RADIO3</t>
  </si>
  <si>
    <t>Cultura 3</t>
  </si>
  <si>
    <t>Prima pagina - Gr3 - Fahrenheit - Hollywood party - R3 Suite</t>
  </si>
  <si>
    <t>7:15/20:00</t>
  </si>
  <si>
    <t>RAI ISORADIO</t>
  </si>
  <si>
    <t>Drive Iso</t>
  </si>
  <si>
    <t>Viabilità, musica e intrattenimento</t>
  </si>
  <si>
    <t>6:20/23:40</t>
  </si>
  <si>
    <t>NOTE RADIO</t>
  </si>
  <si>
    <t>IN FACTORY (Formati fino a 90'' interno break)</t>
  </si>
  <si>
    <t>Le Tariffe indicate sono da considerarsi valide fino al 10/09/2022 salvo variazioni</t>
  </si>
  <si>
    <t>Gli In Factory vengono realizzati da Brand Integration e possono venire pianificati su tutti i break a palinsesto. La tariffa è quella del break scelto con opportuna riparametrazione di secondaggio. Qualora il formato venga realizzato da attori, il prezzo non includei i costi di realizzazione e conduzione. Gli In Factory vengono impaginati all'interno del break</t>
  </si>
  <si>
    <t>NB: tutte le rubriche di Rai Radio 2 saranno sospese nella settimana dall'8 al 14 maggio 2022</t>
  </si>
  <si>
    <t>TABELLARE 30"</t>
  </si>
  <si>
    <t>3/4-4/6</t>
  </si>
  <si>
    <t>RADIO ITALIA</t>
  </si>
  <si>
    <t>DRIVE RADIO ITALIA 0700-0900 TOP</t>
  </si>
  <si>
    <t>spot inseriti in cluster top</t>
  </si>
  <si>
    <t>Savi e Montieri</t>
  </si>
  <si>
    <t>7:00/9:00</t>
  </si>
  <si>
    <t>DRIVE RADIO ITALIA 0900-1200 TOP</t>
  </si>
  <si>
    <t>Paoletta</t>
  </si>
  <si>
    <t>9:00/12:00</t>
  </si>
  <si>
    <t>MUSICA RADIO ITALIA 1200-1500 TOP</t>
  </si>
  <si>
    <t>Mario Volanti - Moslehi e Marino</t>
  </si>
  <si>
    <t>12:00/15:00</t>
  </si>
  <si>
    <t>MUSICA RADIO ITALIA 1500-1800 TOP</t>
  </si>
  <si>
    <t>Moslehi e Marino - Minetti e Falivelli</t>
  </si>
  <si>
    <t>15:00/18:00</t>
  </si>
  <si>
    <t>DRIVE RADIO ITALIA 1800-2100 TOP</t>
  </si>
  <si>
    <t>Cappelletti e Picardi</t>
  </si>
  <si>
    <t>18:00/21:00</t>
  </si>
  <si>
    <t>MUSICA RADIO ITALIA 2100-2400 TOP</t>
  </si>
  <si>
    <t>Radio Italia musica</t>
  </si>
  <si>
    <t>21:00/24:00</t>
  </si>
  <si>
    <t>DRIVE RADIO ITALIA 0600-0700</t>
  </si>
  <si>
    <t>6:00/7:00</t>
  </si>
  <si>
    <t>DRIVE RADIO ITALIA 0700-0900</t>
  </si>
  <si>
    <t>DRIVE RADIO ITALIA 0900-1200</t>
  </si>
  <si>
    <t>MUSICA RADIO ITALIA 1200-1500</t>
  </si>
  <si>
    <t>MUSICA RADIO ITALIA 1500-1800</t>
  </si>
  <si>
    <t>DRIVE RADIO ITALIA 1800-2100</t>
  </si>
  <si>
    <t>MUSICA RADIO ITALIA 2100-2400</t>
  </si>
  <si>
    <t>MUSICA RADIO ITALIA 2400-0600</t>
  </si>
  <si>
    <t>24:00/6:00</t>
  </si>
  <si>
    <t>FULL TIME RADIO ITALIA 0700-2100 (9 spot)</t>
  </si>
  <si>
    <t>1 spot nelle fasce 7/9-12/15-18/21 3 spot fasce 9/12-15/18</t>
  </si>
  <si>
    <t>Savi e Montieri - Paoletta - Volanti - Minetti e Falivelli</t>
  </si>
  <si>
    <t>7:00/21:00</t>
  </si>
  <si>
    <t>FULL TIME RADIO ITALIA 0900-2400 (9 spot)</t>
  </si>
  <si>
    <t>1 spot nelle fasce 12/15-18/21-21/24 3 spot fasce 9/12-15/18</t>
  </si>
  <si>
    <t>Paoletta - Volanti - Minetti e Falivelli</t>
  </si>
  <si>
    <t>9:00/24:00</t>
  </si>
  <si>
    <t>FULL TIME RADIO ITALIA 0700-2100 (6 spot)</t>
  </si>
  <si>
    <t>1 spot nelle fasce 7/9-12/15-15/18-18/21 2 spot fascia 9/12</t>
  </si>
  <si>
    <t>FULL TIME RADIO ITALIA 0900-2400 (6 spot)</t>
  </si>
  <si>
    <t>1 spot nelle fasce 12/15-15/18-18/21-21/24 2 spot fascia 9/12</t>
  </si>
  <si>
    <t>IN FACTORY (Formati fino a 90'' interno break standard)</t>
  </si>
  <si>
    <t>NB: tutte le rubriche di Radio Italia saranno sospese nella settimana dal 15 al 21 maggio 2022</t>
  </si>
  <si>
    <t>30/1-2/4</t>
  </si>
  <si>
    <r>
      <t>LISTINO</t>
    </r>
    <r>
      <rPr>
        <sz val="24"/>
        <rFont val="Arial"/>
        <family val="2"/>
      </rPr>
      <t xml:space="preserve"> </t>
    </r>
    <r>
      <rPr>
        <b/>
        <sz val="24"/>
        <rFont val="Arial"/>
        <family val="2"/>
      </rPr>
      <t>TABELLARE AREE</t>
    </r>
  </si>
  <si>
    <t>R1-R2-ISO-RIT</t>
  </si>
  <si>
    <t>Area Drive</t>
  </si>
  <si>
    <t>15 spot tot (2 drive1-2 drive2-2 drive iso-1 rit 6/7-2 rit 7/9-3 rit 9/12-3rit 18/21)</t>
  </si>
  <si>
    <t>6:00/24:00</t>
  </si>
  <si>
    <t>R2-RIT</t>
  </si>
  <si>
    <t>Area Musica</t>
  </si>
  <si>
    <t>15 spot tot (2 smile2-2 sound2-3 rit 12/15-3 rit 15/18-3 rit 21/24)</t>
  </si>
  <si>
    <t>NB: tutte le rubriche Aree saranno sospese nella settimana dall'8 al 21 maggio 2022</t>
  </si>
  <si>
    <t>CINEMA</t>
  </si>
  <si>
    <t>CPM A LISTINO base 30''</t>
  </si>
  <si>
    <t>PREMIUM SPOT</t>
  </si>
  <si>
    <t>SEGUI FILM/TARGET</t>
  </si>
  <si>
    <t>TOP SPOT</t>
  </si>
  <si>
    <t xml:space="preserve">+/-5% franchigia a consuntivo sugli spettatori; +20% per posizioni di rigore </t>
  </si>
  <si>
    <t>DIGITAL</t>
  </si>
  <si>
    <r>
      <t xml:space="preserve">SPOT VIDEO </t>
    </r>
    <r>
      <rPr>
        <b/>
        <sz val="9"/>
        <rFont val="Arial"/>
        <family val="2"/>
      </rPr>
      <t>DIGITAL</t>
    </r>
    <r>
      <rPr>
        <sz val="9"/>
        <rFont val="Arial"/>
        <family val="2"/>
      </rPr>
      <t xml:space="preserve">
pre-mid-post roll
skip dal 16''</t>
    </r>
  </si>
  <si>
    <t>PRE-ROLL SKIPPABLE</t>
  </si>
  <si>
    <t>PRE-ROLL UN-SKIPPABLE MAX 20 ''</t>
  </si>
  <si>
    <t>BUMPER 6''</t>
  </si>
  <si>
    <t>FLOOR AD STATICO</t>
  </si>
  <si>
    <t>FLOOR AD VIDEO</t>
  </si>
  <si>
    <t>Modulo FICTION &amp; MOVIE DIGITAL</t>
  </si>
  <si>
    <t>Modulo INTRATTENIMENTO DIGITAL</t>
  </si>
  <si>
    <t>Modulo SPORT DIGITAL</t>
  </si>
  <si>
    <t>Modulo INFORMAZIONE DIGITAL</t>
  </si>
  <si>
    <t>Modulo CULTURA DIGITAL</t>
  </si>
  <si>
    <t>Modulo TARGET MASCHILE DIGITAL</t>
  </si>
  <si>
    <t>Modulo TARGET FEMMINILE DIGITAL</t>
  </si>
  <si>
    <t>Modulo TARGET FAMILY DIGITAL</t>
  </si>
  <si>
    <t>Moduli Verticali RAI DIGITAL</t>
  </si>
  <si>
    <t>Moduli Verticali Rai@Msn</t>
  </si>
  <si>
    <t>Moduli Verticali Rai@YouTube</t>
  </si>
  <si>
    <t>Modulo Rai ROS DIGITAL</t>
  </si>
  <si>
    <t>Modulo Rai@Msn ROS</t>
  </si>
  <si>
    <t>Modulo Rai@Youtube ROS</t>
  </si>
  <si>
    <t xml:space="preserve">Modulo RON </t>
  </si>
  <si>
    <t>CONNECTED TV</t>
  </si>
  <si>
    <r>
      <t xml:space="preserve">SPOT VIDEO </t>
    </r>
    <r>
      <rPr>
        <b/>
        <sz val="9"/>
        <rFont val="Arial"/>
        <family val="2"/>
      </rPr>
      <t>CONNECTED tV</t>
    </r>
    <r>
      <rPr>
        <sz val="9"/>
        <rFont val="Arial"/>
        <family val="2"/>
      </rPr>
      <t xml:space="preserve">
pre-mid-post roll
no skip </t>
    </r>
  </si>
  <si>
    <t>CTV</t>
  </si>
  <si>
    <t>Modulo FICTION &amp; MOVIE CTV ONLY</t>
  </si>
  <si>
    <t>Modulo INTRATTENIMENTO CTV ONLY</t>
  </si>
  <si>
    <t>Modulo TARGET MASCHILE CTV ONLY</t>
  </si>
  <si>
    <t>Modulo TARGET FEMMINILE CTV ONLY</t>
  </si>
  <si>
    <t>Modulo TARGET FAMILY CTV ONLY</t>
  </si>
  <si>
    <t>Modulo Rai ROS CTV ONLY</t>
  </si>
  <si>
    <t>Moduli Verticali RaiPlay CTV ONLY</t>
  </si>
  <si>
    <t>CPM - APRILE/MAGGIO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</si>
</sst>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43" formatCode="_-* #,##0.00_-;\-* #,##0.00_-;_-* &quot;-&quot;??_-;_-@_-"/>
    <numFmt numFmtId="164" formatCode="&quot;L.&quot;\ #,##0;[Red]\-&quot;L.&quot;\ #,##0"/>
    <numFmt numFmtId="165" formatCode="General_)"/>
    <numFmt numFmtId="166" formatCode="_-[$€-2]\ * #,##0.00_-;\-[$€-2]\ * #,##0.00_-;_-[$€-2]\ * &quot;-&quot;??_-"/>
    <numFmt numFmtId="167" formatCode="_-[$€]\ * #,##0.00_-;\-[$€]\ * #,##0.00_-;_-[$€]\ * &quot;-&quot;??_-;_-@_-"/>
    <numFmt numFmtId="168" formatCode="h:mm;@"/>
    <numFmt numFmtId="169" formatCode="0.0%"/>
  </numFmts>
  <fonts count="11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name val="Arial"/>
      <family val="2"/>
    </font>
    <font>
      <strike/>
      <sz val="10"/>
      <name val="Arial"/>
      <family val="2"/>
    </font>
    <font>
      <strike/>
      <sz val="11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0"/>
      <name val="Helv"/>
      <charset val="204"/>
    </font>
    <font>
      <b/>
      <sz val="18"/>
      <color indexed="62"/>
      <name val="Cambria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sz val="24"/>
      <name val="Arial"/>
      <family val="2"/>
    </font>
    <font>
      <b/>
      <sz val="26"/>
      <name val="Arial"/>
      <family val="2"/>
    </font>
    <font>
      <sz val="24"/>
      <name val="Arial"/>
      <family val="2"/>
    </font>
    <font>
      <b/>
      <u/>
      <sz val="10"/>
      <name val="Arial"/>
      <family val="2"/>
    </font>
    <font>
      <sz val="10"/>
      <color indexed="8"/>
      <name val="Calibri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trike/>
      <sz val="14"/>
      <name val="Arial"/>
      <family val="2"/>
    </font>
    <font>
      <strike/>
      <sz val="11"/>
      <color theme="1"/>
      <name val="Arial"/>
      <family val="2"/>
    </font>
    <font>
      <b/>
      <strike/>
      <sz val="11"/>
      <name val="Arial"/>
      <family val="2"/>
    </font>
    <font>
      <strike/>
      <sz val="9"/>
      <name val="Arial"/>
      <family val="2"/>
    </font>
    <font>
      <b/>
      <strike/>
      <sz val="12"/>
      <name val="Arial"/>
      <family val="2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Arial"/>
      <family val="2"/>
    </font>
    <font>
      <b/>
      <sz val="8"/>
      <name val="Arial"/>
      <family val="2"/>
    </font>
    <font>
      <strike/>
      <sz val="12"/>
      <color rgb="FFFF0000"/>
      <name val="Arial"/>
      <family val="2"/>
    </font>
    <font>
      <strike/>
      <sz val="11"/>
      <color rgb="FFFF0000"/>
      <name val="Arial"/>
      <family val="2"/>
    </font>
    <font>
      <sz val="14"/>
      <color rgb="FFFF0000"/>
      <name val="Arial"/>
      <family val="2"/>
    </font>
    <font>
      <sz val="4"/>
      <name val="Arial"/>
      <family val="2"/>
    </font>
    <font>
      <sz val="8"/>
      <name val="Calibri"/>
      <family val="2"/>
      <scheme val="minor"/>
    </font>
    <font>
      <b/>
      <sz val="11"/>
      <color rgb="FFFF0000"/>
      <name val="Arial"/>
      <family val="2"/>
    </font>
    <font>
      <sz val="10"/>
      <color theme="1"/>
      <name val="Futura Bk BT"/>
      <family val="2"/>
    </font>
    <font>
      <strike/>
      <sz val="14"/>
      <color rgb="FFFF0000"/>
      <name val="Arial"/>
      <family val="2"/>
    </font>
    <font>
      <b/>
      <strike/>
      <sz val="12"/>
      <color rgb="FFFF0000"/>
      <name val="Arial"/>
      <family val="2"/>
    </font>
    <font>
      <strike/>
      <sz val="10"/>
      <color rgb="FFFF0000"/>
      <name val="Arial"/>
      <family val="2"/>
    </font>
    <font>
      <strike/>
      <sz val="12"/>
      <name val="Arial"/>
      <family val="2"/>
    </font>
    <font>
      <b/>
      <strike/>
      <sz val="14"/>
      <name val="Arial"/>
      <family val="2"/>
    </font>
    <font>
      <b/>
      <sz val="22"/>
      <name val="Arial"/>
      <family val="2"/>
    </font>
    <font>
      <b/>
      <strike/>
      <sz val="12"/>
      <color theme="1"/>
      <name val="Arial"/>
      <family val="2"/>
    </font>
    <font>
      <strike/>
      <sz val="10"/>
      <color theme="1"/>
      <name val="Arial"/>
      <family val="2"/>
    </font>
    <font>
      <strike/>
      <sz val="12"/>
      <color rgb="FF0070C0"/>
      <name val="Arial"/>
      <family val="2"/>
    </font>
    <font>
      <strike/>
      <sz val="10"/>
      <color rgb="FF0070C0"/>
      <name val="Arial"/>
      <family val="2"/>
    </font>
    <font>
      <strike/>
      <sz val="11"/>
      <color rgb="FF0070C0"/>
      <name val="Arial"/>
      <family val="2"/>
    </font>
    <font>
      <b/>
      <strike/>
      <sz val="12"/>
      <color rgb="FF0070C0"/>
      <name val="Arial"/>
      <family val="2"/>
    </font>
    <font>
      <strike/>
      <sz val="14"/>
      <color rgb="FF0070C0"/>
      <name val="Arial"/>
      <family val="2"/>
    </font>
    <font>
      <sz val="8"/>
      <name val="Arial"/>
      <family val="2"/>
    </font>
    <font>
      <b/>
      <vertAlign val="superscript"/>
      <sz val="12"/>
      <name val="Arial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  <font>
      <b/>
      <sz val="14"/>
      <color theme="1"/>
      <name val="Arial"/>
      <family val="2"/>
    </font>
    <font>
      <sz val="10"/>
      <color rgb="FFFF0000"/>
      <name val="Arial"/>
      <family val="2"/>
    </font>
    <font>
      <strike/>
      <sz val="14"/>
      <color theme="1"/>
      <name val="Arial"/>
      <family val="2"/>
    </font>
    <font>
      <strike/>
      <sz val="4"/>
      <name val="Arial"/>
      <family val="2"/>
    </font>
    <font>
      <b/>
      <strike/>
      <sz val="16"/>
      <color theme="1"/>
      <name val="Arial"/>
      <family val="2"/>
    </font>
    <font>
      <strike/>
      <sz val="12"/>
      <color theme="1"/>
      <name val="Arial"/>
      <family val="2"/>
    </font>
    <font>
      <b/>
      <strike/>
      <sz val="11"/>
      <color theme="1"/>
      <name val="Arial"/>
      <family val="2"/>
    </font>
    <font>
      <b/>
      <sz val="26"/>
      <color theme="1"/>
      <name val="Arial"/>
      <family val="2"/>
    </font>
    <font>
      <b/>
      <sz val="20"/>
      <color theme="1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strike/>
      <sz val="10"/>
      <name val="Arial"/>
      <family val="2"/>
    </font>
    <font>
      <sz val="10"/>
      <color rgb="FF0070C0"/>
      <name val="Arial"/>
      <family val="2"/>
    </font>
    <font>
      <sz val="11"/>
      <color rgb="FF0070C0"/>
      <name val="Arial"/>
      <family val="2"/>
    </font>
    <font>
      <b/>
      <sz val="12"/>
      <color rgb="FF0070C0"/>
      <name val="Arial"/>
      <family val="2"/>
    </font>
    <font>
      <sz val="14"/>
      <color rgb="FF0070C0"/>
      <name val="Arial"/>
      <family val="2"/>
    </font>
    <font>
      <sz val="12"/>
      <color rgb="FF0070C0"/>
      <name val="Arial"/>
      <family val="2"/>
    </font>
    <font>
      <sz val="22"/>
      <name val="Arial"/>
      <family val="2"/>
    </font>
    <font>
      <b/>
      <sz val="22"/>
      <color theme="1"/>
      <name val="Arial"/>
      <family val="2"/>
    </font>
    <font>
      <sz val="22"/>
      <color theme="1"/>
      <name val="Arial"/>
      <family val="2"/>
    </font>
    <font>
      <b/>
      <sz val="16"/>
      <name val="Arial"/>
      <family val="2"/>
    </font>
    <font>
      <sz val="11"/>
      <name val="Calibri"/>
      <family val="2"/>
      <scheme val="minor"/>
    </font>
    <font>
      <b/>
      <sz val="12"/>
      <color rgb="FFFF0000"/>
      <name val="Arial"/>
      <family val="2"/>
    </font>
    <font>
      <strike/>
      <sz val="8"/>
      <name val="Arial"/>
      <family val="2"/>
    </font>
    <font>
      <b/>
      <strike/>
      <sz val="16"/>
      <name val="Arial"/>
      <family val="2"/>
    </font>
    <font>
      <b/>
      <strike/>
      <sz val="11"/>
      <color rgb="FFFF0000"/>
      <name val="Arial"/>
      <family val="2"/>
    </font>
    <font>
      <strike/>
      <sz val="9"/>
      <color rgb="FFFF0000"/>
      <name val="Arial"/>
      <family val="2"/>
    </font>
    <font>
      <b/>
      <sz val="9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theme="3" tint="0.79998168889431442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thick">
        <color rgb="FFFFFFFF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841">
    <xf numFmtId="0" fontId="0" fillId="0" borderId="0"/>
    <xf numFmtId="0" fontId="1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18" fillId="3" borderId="0" applyNumberFormat="0" applyBorder="0" applyAlignment="0" applyProtection="0"/>
    <xf numFmtId="0" fontId="7" fillId="20" borderId="1" applyNumberFormat="0" applyAlignment="0" applyProtection="0"/>
    <xf numFmtId="0" fontId="9" fillId="21" borderId="3" applyNumberFormat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8" fillId="0" borderId="2" applyNumberFormat="0" applyFill="0" applyAlignment="0" applyProtection="0"/>
    <xf numFmtId="41" fontId="2" fillId="0" borderId="0" applyFont="0" applyFill="0" applyBorder="0" applyAlignment="0" applyProtection="0"/>
    <xf numFmtId="0" fontId="10" fillId="22" borderId="0" applyNumberFormat="0" applyBorder="0" applyAlignment="0" applyProtection="0"/>
    <xf numFmtId="165" fontId="4" fillId="0" borderId="0"/>
    <xf numFmtId="0" fontId="2" fillId="0" borderId="0"/>
    <xf numFmtId="0" fontId="1" fillId="23" borderId="7" applyNumberFormat="0" applyFont="0" applyAlignment="0" applyProtection="0"/>
    <xf numFmtId="9" fontId="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1" fillId="0" borderId="0"/>
    <xf numFmtId="0" fontId="1" fillId="0" borderId="0"/>
    <xf numFmtId="0" fontId="2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1" fillId="23" borderId="7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22" fillId="0" borderId="0"/>
    <xf numFmtId="0" fontId="1" fillId="0" borderId="0"/>
    <xf numFmtId="0" fontId="23" fillId="0" borderId="0"/>
    <xf numFmtId="0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4" fillId="7" borderId="1" applyNumberFormat="0" applyAlignment="0" applyProtection="0"/>
    <xf numFmtId="0" fontId="25" fillId="20" borderId="9" applyNumberFormat="0" applyAlignment="0" applyProtection="0"/>
    <xf numFmtId="0" fontId="1" fillId="0" borderId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23" borderId="0" applyNumberFormat="0" applyBorder="0" applyAlignment="0" applyProtection="0"/>
    <xf numFmtId="0" fontId="5" fillId="7" borderId="0" applyNumberFormat="0" applyBorder="0" applyAlignment="0" applyProtection="0"/>
    <xf numFmtId="0" fontId="5" fillId="23" borderId="0" applyNumberFormat="0" applyBorder="0" applyAlignment="0" applyProtection="0"/>
    <xf numFmtId="0" fontId="5" fillId="6" borderId="0" applyNumberFormat="0" applyBorder="0" applyAlignment="0" applyProtection="0"/>
    <xf numFmtId="0" fontId="5" fillId="22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23" borderId="0" applyNumberFormat="0" applyBorder="0" applyAlignment="0" applyProtection="0"/>
    <xf numFmtId="0" fontId="6" fillId="6" borderId="0" applyNumberFormat="0" applyBorder="0" applyAlignment="0" applyProtection="0"/>
    <xf numFmtId="0" fontId="6" fillId="19" borderId="0" applyNumberFormat="0" applyBorder="0" applyAlignment="0" applyProtection="0"/>
    <xf numFmtId="0" fontId="6" fillId="11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25" borderId="0" applyNumberFormat="0" applyBorder="0" applyAlignment="0" applyProtection="0"/>
    <xf numFmtId="0" fontId="6" fillId="19" borderId="0" applyNumberFormat="0" applyBorder="0" applyAlignment="0" applyProtection="0"/>
    <xf numFmtId="0" fontId="6" fillId="11" borderId="0" applyNumberFormat="0" applyBorder="0" applyAlignment="0" applyProtection="0"/>
    <xf numFmtId="0" fontId="6" fillId="26" borderId="0" applyNumberFormat="0" applyBorder="0" applyAlignment="0" applyProtection="0"/>
    <xf numFmtId="0" fontId="6" fillId="17" borderId="0" applyNumberFormat="0" applyBorder="0" applyAlignment="0" applyProtection="0"/>
    <xf numFmtId="0" fontId="18" fillId="5" borderId="0" applyNumberFormat="0" applyBorder="0" applyAlignment="0" applyProtection="0"/>
    <xf numFmtId="0" fontId="31" fillId="27" borderId="1" applyNumberFormat="0" applyAlignment="0" applyProtection="0"/>
    <xf numFmtId="167" fontId="1" fillId="0" borderId="0" applyFont="0" applyFill="0" applyBorder="0" applyAlignment="0" applyProtection="0"/>
    <xf numFmtId="0" fontId="19" fillId="6" borderId="0" applyNumberFormat="0" applyBorder="0" applyAlignment="0" applyProtection="0"/>
    <xf numFmtId="0" fontId="32" fillId="0" borderId="10" applyNumberFormat="0" applyFill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4" fillId="0" borderId="0" applyNumberFormat="0" applyFill="0" applyBorder="0" applyAlignment="0" applyProtection="0"/>
    <xf numFmtId="0" fontId="24" fillId="22" borderId="1" applyNumberFormat="0" applyAlignment="0" applyProtection="0"/>
    <xf numFmtId="0" fontId="11" fillId="0" borderId="13" applyNumberFormat="0" applyFill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5" fillId="22" borderId="0" applyNumberFormat="0" applyBorder="0" applyAlignment="0" applyProtection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25" fillId="27" borderId="9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6" fillId="0" borderId="0"/>
    <xf numFmtId="0" fontId="37" fillId="0" borderId="0" applyNumberFormat="0" applyFill="0" applyBorder="0" applyAlignment="0" applyProtection="0"/>
    <xf numFmtId="0" fontId="17" fillId="0" borderId="14" applyNumberFormat="0" applyFill="0" applyAlignment="0" applyProtection="0"/>
    <xf numFmtId="0" fontId="5" fillId="6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20" borderId="1" applyNumberFormat="0" applyAlignment="0" applyProtection="0"/>
    <xf numFmtId="0" fontId="8" fillId="0" borderId="2" applyNumberFormat="0" applyFill="0" applyAlignment="0" applyProtection="0"/>
    <xf numFmtId="0" fontId="9" fillId="21" borderId="3" applyNumberFormat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17" fontId="43" fillId="0" borderId="0" applyFill="0" applyBorder="0" applyAlignment="0" applyProtection="0"/>
    <xf numFmtId="0" fontId="44" fillId="0" borderId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10" fillId="22" borderId="0" applyNumberFormat="0" applyBorder="0" applyAlignment="0" applyProtection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9" fontId="1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1" fillId="0" borderId="0"/>
    <xf numFmtId="0" fontId="5" fillId="0" borderId="0"/>
    <xf numFmtId="0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0" fillId="0" borderId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66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30" fillId="0" borderId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/>
    <xf numFmtId="0" fontId="1" fillId="0" borderId="0"/>
    <xf numFmtId="0" fontId="30" fillId="0" borderId="0"/>
  </cellStyleXfs>
  <cellXfs count="523">
    <xf numFmtId="0" fontId="0" fillId="0" borderId="0" xfId="0"/>
    <xf numFmtId="0" fontId="20" fillId="0" borderId="0" xfId="1" applyNumberFormat="1" applyFont="1" applyFill="1" applyBorder="1" applyAlignment="1">
      <alignment horizontal="center"/>
    </xf>
    <xf numFmtId="0" fontId="1" fillId="0" borderId="0" xfId="1" applyFont="1" applyFill="1" applyBorder="1" applyAlignment="1">
      <alignment horizontal="center"/>
    </xf>
    <xf numFmtId="0" fontId="26" fillId="0" borderId="0" xfId="0" applyFont="1" applyFill="1" applyBorder="1" applyAlignment="1">
      <alignment horizontal="left"/>
    </xf>
    <xf numFmtId="0" fontId="28" fillId="0" borderId="0" xfId="0" applyFont="1" applyFill="1" applyBorder="1"/>
    <xf numFmtId="0" fontId="26" fillId="0" borderId="0" xfId="0" applyFont="1" applyFill="1" applyBorder="1"/>
    <xf numFmtId="0" fontId="40" fillId="0" borderId="0" xfId="1" applyFont="1" applyFill="1" applyBorder="1" applyAlignment="1">
      <alignment horizontal="left"/>
    </xf>
    <xf numFmtId="0" fontId="29" fillId="0" borderId="0" xfId="0" applyFont="1" applyFill="1" applyBorder="1" applyAlignment="1">
      <alignment horizontal="left"/>
    </xf>
    <xf numFmtId="4" fontId="26" fillId="0" borderId="0" xfId="0" applyNumberFormat="1" applyFont="1" applyFill="1" applyBorder="1"/>
    <xf numFmtId="4" fontId="20" fillId="0" borderId="0" xfId="1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45" fillId="0" borderId="0" xfId="1" applyFont="1" applyFill="1" applyBorder="1" applyAlignment="1">
      <alignment horizontal="center"/>
    </xf>
    <xf numFmtId="0" fontId="20" fillId="0" borderId="0" xfId="1" applyNumberFormat="1" applyFont="1" applyFill="1" applyBorder="1" applyAlignment="1"/>
    <xf numFmtId="0" fontId="45" fillId="0" borderId="0" xfId="1" applyNumberFormat="1" applyFont="1" applyFill="1" applyBorder="1" applyAlignment="1"/>
    <xf numFmtId="0" fontId="38" fillId="0" borderId="0" xfId="0" applyFont="1" applyFill="1" applyBorder="1"/>
    <xf numFmtId="0" fontId="47" fillId="0" borderId="0" xfId="0" applyFont="1" applyFill="1" applyBorder="1"/>
    <xf numFmtId="0" fontId="49" fillId="0" borderId="0" xfId="0" applyFont="1" applyFill="1" applyBorder="1"/>
    <xf numFmtId="0" fontId="46" fillId="0" borderId="0" xfId="0" applyFont="1" applyFill="1" applyBorder="1" applyAlignment="1">
      <alignment horizontal="center" wrapText="1"/>
    </xf>
    <xf numFmtId="0" fontId="26" fillId="0" borderId="0" xfId="0" applyFont="1" applyFill="1" applyBorder="1" applyAlignment="1">
      <alignment horizontal="center" wrapText="1"/>
    </xf>
    <xf numFmtId="4" fontId="20" fillId="0" borderId="0" xfId="0" applyNumberFormat="1" applyFont="1" applyFill="1" applyBorder="1" applyAlignment="1">
      <alignment vertical="center"/>
    </xf>
    <xf numFmtId="4" fontId="26" fillId="0" borderId="0" xfId="0" applyNumberFormat="1" applyFont="1" applyFill="1" applyBorder="1" applyAlignment="1">
      <alignment horizontal="center"/>
    </xf>
    <xf numFmtId="4" fontId="20" fillId="0" borderId="0" xfId="0" applyNumberFormat="1" applyFont="1" applyFill="1" applyBorder="1" applyAlignment="1">
      <alignment horizontal="center" vertical="center"/>
    </xf>
    <xf numFmtId="0" fontId="20" fillId="0" borderId="15" xfId="1" applyNumberFormat="1" applyFont="1" applyFill="1" applyBorder="1" applyAlignment="1">
      <alignment horizontal="center" vertical="center"/>
    </xf>
    <xf numFmtId="168" fontId="20" fillId="0" borderId="15" xfId="1" applyNumberFormat="1" applyFont="1" applyFill="1" applyBorder="1" applyAlignment="1">
      <alignment horizontal="center" vertical="center" wrapText="1"/>
    </xf>
    <xf numFmtId="0" fontId="20" fillId="24" borderId="15" xfId="1" applyFont="1" applyFill="1" applyBorder="1" applyAlignment="1">
      <alignment horizontal="center" vertical="center" textRotation="90"/>
    </xf>
    <xf numFmtId="0" fontId="20" fillId="0" borderId="15" xfId="1" applyFont="1" applyFill="1" applyBorder="1" applyAlignment="1">
      <alignment horizontal="center" vertical="center" textRotation="90"/>
    </xf>
    <xf numFmtId="0" fontId="20" fillId="0" borderId="0" xfId="1" applyNumberFormat="1" applyFont="1" applyFill="1" applyBorder="1" applyAlignment="1">
      <alignment horizontal="center" wrapText="1"/>
    </xf>
    <xf numFmtId="0" fontId="28" fillId="0" borderId="0" xfId="0" applyFont="1" applyFill="1" applyBorder="1" applyAlignment="1">
      <alignment horizontal="left"/>
    </xf>
    <xf numFmtId="0" fontId="51" fillId="0" borderId="0" xfId="0" applyFont="1" applyFill="1" applyBorder="1"/>
    <xf numFmtId="0" fontId="52" fillId="0" borderId="0" xfId="0" applyFont="1" applyFill="1" applyBorder="1" applyAlignment="1">
      <alignment horizontal="left"/>
    </xf>
    <xf numFmtId="4" fontId="28" fillId="0" borderId="0" xfId="0" applyNumberFormat="1" applyFont="1" applyFill="1" applyBorder="1" applyAlignment="1">
      <alignment horizontal="center"/>
    </xf>
    <xf numFmtId="4" fontId="28" fillId="0" borderId="0" xfId="0" applyNumberFormat="1" applyFont="1" applyFill="1" applyBorder="1"/>
    <xf numFmtId="0" fontId="50" fillId="0" borderId="0" xfId="0" applyFont="1"/>
    <xf numFmtId="0" fontId="28" fillId="0" borderId="0" xfId="0" applyFont="1" applyFill="1" applyBorder="1" applyAlignment="1">
      <alignment horizontal="center" wrapText="1"/>
    </xf>
    <xf numFmtId="0" fontId="54" fillId="24" borderId="0" xfId="0" applyFont="1" applyFill="1" applyAlignment="1">
      <alignment horizontal="left"/>
    </xf>
    <xf numFmtId="0" fontId="55" fillId="24" borderId="0" xfId="0" applyFont="1" applyFill="1" applyAlignment="1">
      <alignment horizontal="left"/>
    </xf>
    <xf numFmtId="0" fontId="56" fillId="24" borderId="0" xfId="0" applyFont="1" applyFill="1"/>
    <xf numFmtId="0" fontId="20" fillId="24" borderId="0" xfId="1" applyNumberFormat="1" applyFont="1" applyFill="1" applyBorder="1" applyAlignment="1">
      <alignment horizontal="left"/>
    </xf>
    <xf numFmtId="0" fontId="57" fillId="24" borderId="0" xfId="0" applyFont="1" applyFill="1"/>
    <xf numFmtId="0" fontId="57" fillId="24" borderId="0" xfId="0" applyFont="1" applyFill="1" applyAlignment="1">
      <alignment horizontal="center" wrapText="1"/>
    </xf>
    <xf numFmtId="0" fontId="58" fillId="24" borderId="0" xfId="0" applyFont="1" applyFill="1"/>
    <xf numFmtId="4" fontId="39" fillId="24" borderId="0" xfId="0" applyNumberFormat="1" applyFont="1" applyFill="1"/>
    <xf numFmtId="0" fontId="39" fillId="24" borderId="0" xfId="0" applyFont="1" applyFill="1"/>
    <xf numFmtId="0" fontId="39" fillId="0" borderId="0" xfId="0" applyFont="1"/>
    <xf numFmtId="0" fontId="39" fillId="24" borderId="0" xfId="0" applyFont="1" applyFill="1" applyAlignment="1">
      <alignment horizontal="left"/>
    </xf>
    <xf numFmtId="0" fontId="55" fillId="0" borderId="0" xfId="0" applyFont="1" applyAlignment="1">
      <alignment horizontal="left"/>
    </xf>
    <xf numFmtId="0" fontId="55" fillId="24" borderId="0" xfId="0" applyFont="1" applyFill="1"/>
    <xf numFmtId="0" fontId="55" fillId="0" borderId="0" xfId="0" applyFont="1" applyFill="1"/>
    <xf numFmtId="0" fontId="20" fillId="0" borderId="15" xfId="1" applyNumberFormat="1" applyFont="1" applyFill="1" applyBorder="1" applyAlignment="1">
      <alignment horizontal="left" vertical="center"/>
    </xf>
    <xf numFmtId="0" fontId="1" fillId="0" borderId="0" xfId="1" applyNumberFormat="1" applyFont="1" applyFill="1" applyBorder="1" applyAlignment="1"/>
    <xf numFmtId="0" fontId="38" fillId="0" borderId="0" xfId="0" applyFont="1" applyFill="1" applyBorder="1" applyAlignment="1">
      <alignment horizontal="center"/>
    </xf>
    <xf numFmtId="0" fontId="59" fillId="0" borderId="0" xfId="1" applyNumberFormat="1" applyFont="1" applyFill="1" applyBorder="1" applyAlignment="1"/>
    <xf numFmtId="0" fontId="41" fillId="0" borderId="0" xfId="1" applyFont="1" applyFill="1" applyBorder="1" applyAlignment="1">
      <alignment horizontal="left"/>
    </xf>
    <xf numFmtId="0" fontId="63" fillId="24" borderId="0" xfId="0" applyFont="1" applyFill="1" applyAlignment="1">
      <alignment horizontal="center" textRotation="90"/>
    </xf>
    <xf numFmtId="0" fontId="45" fillId="0" borderId="0" xfId="0" applyFont="1"/>
    <xf numFmtId="0" fontId="45" fillId="0" borderId="15" xfId="1" applyFont="1" applyFill="1" applyBorder="1" applyAlignment="1">
      <alignment horizontal="center" vertical="center" textRotation="90"/>
    </xf>
    <xf numFmtId="0" fontId="53" fillId="0" borderId="0" xfId="0" applyFont="1" applyFill="1" applyBorder="1" applyAlignment="1">
      <alignment horizontal="center"/>
    </xf>
    <xf numFmtId="0" fontId="20" fillId="24" borderId="0" xfId="1" applyNumberFormat="1" applyFont="1" applyFill="1" applyBorder="1" applyAlignment="1">
      <alignment horizontal="center"/>
    </xf>
    <xf numFmtId="0" fontId="57" fillId="0" borderId="0" xfId="0" applyFont="1" applyFill="1"/>
    <xf numFmtId="0" fontId="55" fillId="0" borderId="0" xfId="0" applyFont="1" applyFill="1" applyAlignment="1">
      <alignment horizontal="left"/>
    </xf>
    <xf numFmtId="0" fontId="50" fillId="0" borderId="0" xfId="0" applyFont="1" applyFill="1"/>
    <xf numFmtId="0" fontId="39" fillId="0" borderId="0" xfId="0" applyFont="1" applyFill="1"/>
    <xf numFmtId="4" fontId="20" fillId="0" borderId="17" xfId="0" applyNumberFormat="1" applyFont="1" applyFill="1" applyBorder="1" applyAlignment="1">
      <alignment vertical="center"/>
    </xf>
    <xf numFmtId="4" fontId="45" fillId="24" borderId="15" xfId="51" applyNumberFormat="1" applyFont="1" applyFill="1" applyBorder="1" applyAlignment="1">
      <alignment horizontal="center" vertical="top"/>
    </xf>
    <xf numFmtId="4" fontId="45" fillId="24" borderId="0" xfId="51" applyNumberFormat="1" applyFont="1" applyFill="1" applyBorder="1" applyAlignment="1">
      <alignment vertical="center"/>
    </xf>
    <xf numFmtId="4" fontId="45" fillId="24" borderId="0" xfId="51" applyNumberFormat="1" applyFont="1" applyFill="1" applyBorder="1" applyAlignment="1">
      <alignment vertical="top"/>
    </xf>
    <xf numFmtId="0" fontId="65" fillId="0" borderId="0" xfId="0" applyFont="1" applyFill="1" applyBorder="1"/>
    <xf numFmtId="0" fontId="26" fillId="0" borderId="0" xfId="0" applyFont="1" applyFill="1" applyBorder="1"/>
    <xf numFmtId="0" fontId="29" fillId="0" borderId="0" xfId="0" applyFont="1" applyFill="1" applyBorder="1" applyAlignment="1">
      <alignment horizontal="left"/>
    </xf>
    <xf numFmtId="4" fontId="26" fillId="0" borderId="0" xfId="0" applyNumberFormat="1" applyFont="1" applyFill="1" applyBorder="1"/>
    <xf numFmtId="0" fontId="20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47" fillId="0" borderId="0" xfId="0" applyFont="1" applyFill="1" applyBorder="1"/>
    <xf numFmtId="4" fontId="26" fillId="0" borderId="0" xfId="0" applyNumberFormat="1" applyFont="1" applyFill="1" applyBorder="1" applyAlignment="1">
      <alignment horizontal="center"/>
    </xf>
    <xf numFmtId="0" fontId="62" fillId="0" borderId="0" xfId="0" applyFont="1"/>
    <xf numFmtId="0" fontId="0" fillId="0" borderId="0" xfId="0"/>
    <xf numFmtId="0" fontId="26" fillId="0" borderId="0" xfId="0" applyFont="1" applyFill="1" applyBorder="1" applyAlignment="1">
      <alignment horizontal="left"/>
    </xf>
    <xf numFmtId="0" fontId="47" fillId="24" borderId="0" xfId="0" applyFont="1" applyFill="1"/>
    <xf numFmtId="0" fontId="45" fillId="0" borderId="0" xfId="0" applyFont="1" applyAlignment="1">
      <alignment horizontal="left"/>
    </xf>
    <xf numFmtId="0" fontId="47" fillId="0" borderId="0" xfId="0" applyFont="1"/>
    <xf numFmtId="0" fontId="47" fillId="0" borderId="0" xfId="0" applyFont="1" applyAlignment="1">
      <alignment vertical="center"/>
    </xf>
    <xf numFmtId="0" fontId="65" fillId="0" borderId="0" xfId="0" applyFont="1" applyFill="1" applyBorder="1" applyAlignment="1">
      <alignment horizontal="left"/>
    </xf>
    <xf numFmtId="0" fontId="47" fillId="0" borderId="0" xfId="0" applyFont="1" applyAlignment="1">
      <alignment horizontal="left" vertical="center"/>
    </xf>
    <xf numFmtId="0" fontId="48" fillId="0" borderId="0" xfId="1" applyNumberFormat="1" applyFont="1" applyFill="1" applyBorder="1" applyAlignment="1">
      <alignment horizontal="center" wrapText="1"/>
    </xf>
    <xf numFmtId="4" fontId="45" fillId="0" borderId="15" xfId="51" applyNumberFormat="1" applyFont="1" applyBorder="1" applyAlignment="1">
      <alignment horizontal="center" vertical="top"/>
    </xf>
    <xf numFmtId="4" fontId="45" fillId="0" borderId="0" xfId="51" applyNumberFormat="1" applyFont="1" applyBorder="1" applyAlignment="1">
      <alignment horizontal="center" vertical="top"/>
    </xf>
    <xf numFmtId="0" fontId="54" fillId="0" borderId="0" xfId="0" applyFont="1" applyFill="1" applyAlignment="1">
      <alignment horizontal="left"/>
    </xf>
    <xf numFmtId="0" fontId="56" fillId="0" borderId="0" xfId="0" applyFont="1" applyFill="1"/>
    <xf numFmtId="0" fontId="20" fillId="0" borderId="0" xfId="1" applyNumberFormat="1" applyFont="1" applyFill="1" applyBorder="1" applyAlignment="1">
      <alignment horizontal="left"/>
    </xf>
    <xf numFmtId="0" fontId="57" fillId="0" borderId="0" xfId="0" applyFont="1" applyFill="1" applyAlignment="1">
      <alignment horizontal="center" wrapText="1"/>
    </xf>
    <xf numFmtId="0" fontId="58" fillId="0" borderId="0" xfId="0" applyFont="1" applyFill="1"/>
    <xf numFmtId="4" fontId="45" fillId="0" borderId="0" xfId="51" applyNumberFormat="1" applyFont="1" applyFill="1" applyBorder="1" applyAlignment="1">
      <alignment horizontal="center" vertical="top"/>
    </xf>
    <xf numFmtId="4" fontId="45" fillId="0" borderId="0" xfId="51" applyNumberFormat="1" applyFont="1" applyFill="1" applyBorder="1" applyAlignment="1">
      <alignment vertical="top"/>
    </xf>
    <xf numFmtId="4" fontId="39" fillId="0" borderId="0" xfId="0" applyNumberFormat="1" applyFont="1" applyFill="1"/>
    <xf numFmtId="0" fontId="63" fillId="0" borderId="0" xfId="0" applyFont="1" applyFill="1" applyAlignment="1">
      <alignment horizontal="center" textRotation="90"/>
    </xf>
    <xf numFmtId="0" fontId="39" fillId="0" borderId="0" xfId="0" applyFont="1" applyFill="1" applyAlignment="1">
      <alignment horizontal="left"/>
    </xf>
    <xf numFmtId="3" fontId="45" fillId="0" borderId="0" xfId="201" applyNumberFormat="1" applyFont="1" applyAlignment="1">
      <alignment horizontal="center" vertical="top"/>
    </xf>
    <xf numFmtId="3" fontId="45" fillId="0" borderId="0" xfId="51" applyNumberFormat="1" applyFont="1" applyBorder="1" applyAlignment="1">
      <alignment horizontal="center" vertical="top"/>
    </xf>
    <xf numFmtId="0" fontId="41" fillId="0" borderId="0" xfId="200" applyFont="1" applyAlignment="1">
      <alignment vertical="center"/>
    </xf>
    <xf numFmtId="0" fontId="58" fillId="0" borderId="0" xfId="0" applyFont="1"/>
    <xf numFmtId="0" fontId="27" fillId="0" borderId="0" xfId="202" applyFont="1"/>
    <xf numFmtId="0" fontId="27" fillId="0" borderId="0" xfId="201" applyFont="1"/>
    <xf numFmtId="0" fontId="27" fillId="0" borderId="0" xfId="200" applyFont="1"/>
    <xf numFmtId="0" fontId="45" fillId="0" borderId="18" xfId="1" applyFont="1" applyFill="1" applyBorder="1" applyAlignment="1">
      <alignment horizontal="center"/>
    </xf>
    <xf numFmtId="0" fontId="70" fillId="0" borderId="0" xfId="51" applyFont="1" applyFill="1" applyBorder="1" applyAlignment="1">
      <alignment horizontal="left"/>
    </xf>
    <xf numFmtId="0" fontId="70" fillId="24" borderId="0" xfId="1" applyFont="1" applyFill="1" applyBorder="1" applyAlignment="1">
      <alignment horizontal="center"/>
    </xf>
    <xf numFmtId="0" fontId="70" fillId="0" borderId="0" xfId="1" applyFont="1" applyFill="1" applyBorder="1" applyAlignment="1">
      <alignment horizontal="center"/>
    </xf>
    <xf numFmtId="168" fontId="27" fillId="0" borderId="0" xfId="51" applyNumberFormat="1" applyFont="1" applyFill="1" applyBorder="1" applyAlignment="1">
      <alignment horizontal="center" wrapText="1"/>
    </xf>
    <xf numFmtId="0" fontId="27" fillId="0" borderId="0" xfId="0" applyFont="1" applyFill="1" applyAlignment="1">
      <alignment horizontal="left" vertical="center"/>
    </xf>
    <xf numFmtId="0" fontId="53" fillId="0" borderId="0" xfId="0" applyFont="1" applyAlignment="1">
      <alignment vertical="center"/>
    </xf>
    <xf numFmtId="0" fontId="71" fillId="0" borderId="0" xfId="0" applyFont="1" applyFill="1" applyAlignment="1">
      <alignment vertical="center"/>
    </xf>
    <xf numFmtId="4" fontId="60" fillId="0" borderId="0" xfId="0" applyNumberFormat="1" applyFont="1"/>
    <xf numFmtId="0" fontId="69" fillId="0" borderId="0" xfId="0" applyFont="1"/>
    <xf numFmtId="0" fontId="60" fillId="0" borderId="0" xfId="0" applyFont="1" applyAlignment="1">
      <alignment horizontal="left"/>
    </xf>
    <xf numFmtId="0" fontId="69" fillId="0" borderId="0" xfId="0" applyFont="1" applyAlignment="1">
      <alignment horizontal="left"/>
    </xf>
    <xf numFmtId="168" fontId="69" fillId="0" borderId="0" xfId="0" applyNumberFormat="1" applyFont="1" applyAlignment="1">
      <alignment horizontal="center" wrapText="1"/>
    </xf>
    <xf numFmtId="0" fontId="68" fillId="0" borderId="0" xfId="0" applyFont="1" applyAlignment="1">
      <alignment horizontal="center"/>
    </xf>
    <xf numFmtId="3" fontId="45" fillId="0" borderId="0" xfId="51" applyNumberFormat="1" applyFont="1" applyFill="1" applyBorder="1" applyAlignment="1">
      <alignment horizontal="center" vertical="top"/>
    </xf>
    <xf numFmtId="0" fontId="68" fillId="0" borderId="0" xfId="0" applyFont="1"/>
    <xf numFmtId="0" fontId="72" fillId="0" borderId="0" xfId="200" applyFont="1" applyAlignment="1">
      <alignment vertical="center"/>
    </xf>
    <xf numFmtId="0" fontId="73" fillId="0" borderId="0" xfId="0" applyFont="1" applyFill="1" applyAlignment="1">
      <alignment vertical="center"/>
    </xf>
    <xf numFmtId="0" fontId="74" fillId="0" borderId="0" xfId="0" applyFont="1" applyFill="1" applyAlignment="1">
      <alignment horizontal="left" vertical="center"/>
    </xf>
    <xf numFmtId="0" fontId="75" fillId="0" borderId="0" xfId="0" applyFont="1" applyFill="1" applyBorder="1" applyAlignment="1">
      <alignment horizontal="left"/>
    </xf>
    <xf numFmtId="0" fontId="27" fillId="0" borderId="0" xfId="0" applyFont="1" applyFill="1" applyAlignment="1">
      <alignment horizontal="center" vertical="center"/>
    </xf>
    <xf numFmtId="0" fontId="76" fillId="0" borderId="0" xfId="0" applyFont="1" applyFill="1" applyBorder="1" applyAlignment="1">
      <alignment horizontal="left"/>
    </xf>
    <xf numFmtId="0" fontId="77" fillId="0" borderId="0" xfId="0" applyFont="1" applyFill="1" applyBorder="1" applyAlignment="1">
      <alignment horizontal="left"/>
    </xf>
    <xf numFmtId="0" fontId="78" fillId="0" borderId="0" xfId="0" applyFont="1" applyFill="1" applyBorder="1"/>
    <xf numFmtId="0" fontId="76" fillId="0" borderId="0" xfId="0" applyFont="1" applyFill="1" applyBorder="1"/>
    <xf numFmtId="168" fontId="76" fillId="0" borderId="0" xfId="0" applyNumberFormat="1" applyFont="1" applyFill="1" applyBorder="1" applyAlignment="1">
      <alignment horizontal="center" wrapText="1"/>
    </xf>
    <xf numFmtId="0" fontId="79" fillId="0" borderId="0" xfId="0" applyFont="1" applyFill="1" applyBorder="1"/>
    <xf numFmtId="4" fontId="75" fillId="0" borderId="0" xfId="0" applyNumberFormat="1" applyFont="1" applyFill="1" applyBorder="1" applyAlignment="1">
      <alignment horizontal="center"/>
    </xf>
    <xf numFmtId="4" fontId="75" fillId="0" borderId="0" xfId="0" applyNumberFormat="1" applyFont="1" applyFill="1" applyBorder="1"/>
    <xf numFmtId="0" fontId="77" fillId="0" borderId="0" xfId="0" applyFont="1" applyFill="1" applyBorder="1"/>
    <xf numFmtId="4" fontId="45" fillId="0" borderId="0" xfId="51" applyNumberFormat="1" applyFont="1" applyBorder="1" applyAlignment="1">
      <alignment horizontal="center" vertical="top"/>
    </xf>
    <xf numFmtId="0" fontId="28" fillId="0" borderId="0" xfId="0" applyFont="1" applyFill="1" applyBorder="1"/>
    <xf numFmtId="0" fontId="49" fillId="0" borderId="0" xfId="0" applyFont="1" applyFill="1" applyBorder="1"/>
    <xf numFmtId="0" fontId="28" fillId="0" borderId="0" xfId="0" applyFont="1" applyFill="1" applyBorder="1" applyAlignment="1">
      <alignment horizontal="left"/>
    </xf>
    <xf numFmtId="0" fontId="53" fillId="0" borderId="0" xfId="0" applyFont="1" applyFill="1" applyBorder="1" applyAlignment="1">
      <alignment horizontal="center"/>
    </xf>
    <xf numFmtId="0" fontId="47" fillId="24" borderId="0" xfId="0" applyFont="1" applyFill="1"/>
    <xf numFmtId="0" fontId="47" fillId="0" borderId="0" xfId="0" applyFont="1"/>
    <xf numFmtId="0" fontId="47" fillId="0" borderId="0" xfId="0" applyFont="1" applyAlignment="1">
      <alignment vertical="center"/>
    </xf>
    <xf numFmtId="0" fontId="27" fillId="0" borderId="0" xfId="0" applyFont="1" applyFill="1" applyBorder="1" applyAlignment="1">
      <alignment horizontal="left"/>
    </xf>
    <xf numFmtId="4" fontId="70" fillId="0" borderId="0" xfId="0" applyNumberFormat="1" applyFont="1" applyFill="1" applyBorder="1"/>
    <xf numFmtId="0" fontId="27" fillId="0" borderId="0" xfId="0" applyFont="1" applyAlignment="1">
      <alignment horizontal="left"/>
    </xf>
    <xf numFmtId="4" fontId="70" fillId="0" borderId="0" xfId="0" applyNumberFormat="1" applyFont="1" applyFill="1" applyBorder="1" applyAlignment="1">
      <alignment horizontal="center"/>
    </xf>
    <xf numFmtId="0" fontId="70" fillId="0" borderId="0" xfId="0" applyFont="1" applyFill="1" applyBorder="1" applyAlignment="1">
      <alignment horizontal="left"/>
    </xf>
    <xf numFmtId="0" fontId="28" fillId="0" borderId="0" xfId="0" applyFont="1"/>
    <xf numFmtId="0" fontId="53" fillId="0" borderId="0" xfId="0" applyFont="1" applyAlignment="1">
      <alignment horizontal="center"/>
    </xf>
    <xf numFmtId="20" fontId="49" fillId="0" borderId="0" xfId="51" applyNumberFormat="1" applyFont="1" applyFill="1" applyBorder="1" applyAlignment="1">
      <alignment horizontal="center"/>
    </xf>
    <xf numFmtId="4" fontId="70" fillId="0" borderId="0" xfId="51" applyNumberFormat="1" applyFont="1" applyFill="1" applyBorder="1" applyAlignment="1">
      <alignment horizontal="center"/>
    </xf>
    <xf numFmtId="20" fontId="28" fillId="0" borderId="0" xfId="51" applyNumberFormat="1" applyFont="1" applyFill="1" applyBorder="1" applyAlignment="1">
      <alignment horizontal="center"/>
    </xf>
    <xf numFmtId="4" fontId="28" fillId="0" borderId="0" xfId="0" applyNumberFormat="1" applyFont="1"/>
    <xf numFmtId="0" fontId="53" fillId="0" borderId="0" xfId="1" applyFont="1" applyFill="1" applyBorder="1" applyAlignment="1">
      <alignment horizontal="left"/>
    </xf>
    <xf numFmtId="20" fontId="27" fillId="0" borderId="0" xfId="1" applyNumberFormat="1" applyFont="1" applyFill="1" applyBorder="1" applyAlignment="1">
      <alignment horizontal="center" wrapText="1"/>
    </xf>
    <xf numFmtId="3" fontId="70" fillId="0" borderId="0" xfId="51" applyNumberFormat="1" applyFont="1" applyFill="1" applyBorder="1" applyAlignment="1">
      <alignment horizontal="center" vertical="top"/>
    </xf>
    <xf numFmtId="0" fontId="27" fillId="0" borderId="0" xfId="1" applyFont="1" applyFill="1" applyBorder="1"/>
    <xf numFmtId="4" fontId="70" fillId="0" borderId="0" xfId="51" applyNumberFormat="1" applyFont="1" applyFill="1" applyBorder="1" applyAlignment="1">
      <alignment vertical="top"/>
    </xf>
    <xf numFmtId="0" fontId="69" fillId="0" borderId="0" xfId="1" applyNumberFormat="1" applyFont="1" applyFill="1" applyBorder="1" applyAlignment="1">
      <alignment horizontal="left"/>
    </xf>
    <xf numFmtId="0" fontId="69" fillId="0" borderId="0" xfId="1" applyFont="1" applyFill="1" applyBorder="1"/>
    <xf numFmtId="0" fontId="68" fillId="0" borderId="0" xfId="1" applyFont="1" applyFill="1" applyBorder="1" applyAlignment="1">
      <alignment horizontal="left"/>
    </xf>
    <xf numFmtId="0" fontId="69" fillId="0" borderId="0" xfId="1" applyFont="1" applyFill="1" applyBorder="1" applyAlignment="1">
      <alignment horizontal="left"/>
    </xf>
    <xf numFmtId="20" fontId="69" fillId="0" borderId="0" xfId="1" applyNumberFormat="1" applyFont="1" applyFill="1" applyBorder="1" applyAlignment="1">
      <alignment horizontal="center" wrapText="1"/>
    </xf>
    <xf numFmtId="20" fontId="67" fillId="0" borderId="0" xfId="51" applyNumberFormat="1" applyFont="1" applyFill="1" applyBorder="1" applyAlignment="1">
      <alignment horizontal="center"/>
    </xf>
    <xf numFmtId="4" fontId="60" fillId="0" borderId="0" xfId="51" applyNumberFormat="1" applyFont="1" applyFill="1" applyBorder="1" applyAlignment="1">
      <alignment horizontal="center"/>
    </xf>
    <xf numFmtId="20" fontId="61" fillId="0" borderId="0" xfId="51" applyNumberFormat="1" applyFont="1" applyFill="1" applyBorder="1" applyAlignment="1">
      <alignment horizontal="center"/>
    </xf>
    <xf numFmtId="0" fontId="28" fillId="0" borderId="0" xfId="0" applyFont="1" applyAlignment="1">
      <alignment horizontal="left"/>
    </xf>
    <xf numFmtId="0" fontId="52" fillId="0" borderId="0" xfId="0" applyFont="1" applyAlignment="1">
      <alignment horizontal="left"/>
    </xf>
    <xf numFmtId="0" fontId="28" fillId="0" borderId="0" xfId="0" applyFont="1" applyAlignment="1">
      <alignment horizontal="center" wrapText="1"/>
    </xf>
    <xf numFmtId="4" fontId="28" fillId="0" borderId="0" xfId="0" applyNumberFormat="1" applyFont="1" applyAlignment="1">
      <alignment horizontal="center"/>
    </xf>
    <xf numFmtId="0" fontId="1" fillId="0" borderId="0" xfId="1" applyNumberFormat="1" applyFont="1" applyFill="1" applyBorder="1" applyAlignment="1">
      <alignment horizontal="left"/>
    </xf>
    <xf numFmtId="0" fontId="45" fillId="0" borderId="0" xfId="51" applyFont="1" applyFill="1" applyBorder="1" applyAlignment="1">
      <alignment horizontal="left"/>
    </xf>
    <xf numFmtId="0" fontId="20" fillId="0" borderId="0" xfId="1" applyFont="1" applyFill="1" applyBorder="1" applyAlignment="1">
      <alignment horizontal="left"/>
    </xf>
    <xf numFmtId="0" fontId="1" fillId="0" borderId="0" xfId="1" applyFont="1" applyFill="1" applyBorder="1" applyAlignment="1">
      <alignment horizontal="left"/>
    </xf>
    <xf numFmtId="20" fontId="1" fillId="0" borderId="0" xfId="1" applyNumberFormat="1" applyFont="1" applyFill="1" applyBorder="1" applyAlignment="1">
      <alignment horizontal="center" wrapText="1"/>
    </xf>
    <xf numFmtId="20" fontId="47" fillId="0" borderId="0" xfId="51" applyNumberFormat="1" applyFont="1" applyFill="1" applyBorder="1" applyAlignment="1">
      <alignment horizontal="center"/>
    </xf>
    <xf numFmtId="4" fontId="45" fillId="0" borderId="0" xfId="51" applyNumberFormat="1" applyFont="1" applyFill="1" applyBorder="1" applyAlignment="1">
      <alignment horizontal="center"/>
    </xf>
    <xf numFmtId="20" fontId="26" fillId="0" borderId="0" xfId="51" applyNumberFormat="1" applyFont="1" applyFill="1" applyBorder="1" applyAlignment="1">
      <alignment horizontal="center"/>
    </xf>
    <xf numFmtId="0" fontId="45" fillId="24" borderId="0" xfId="1" applyFont="1" applyFill="1" applyBorder="1" applyAlignment="1">
      <alignment horizontal="center"/>
    </xf>
    <xf numFmtId="0" fontId="1" fillId="0" borderId="0" xfId="1" applyFont="1" applyFill="1" applyBorder="1"/>
    <xf numFmtId="0" fontId="1" fillId="0" borderId="0" xfId="0" applyFont="1" applyFill="1" applyBorder="1" applyAlignment="1">
      <alignment horizontal="left"/>
    </xf>
    <xf numFmtId="168" fontId="1" fillId="0" borderId="0" xfId="1" applyNumberFormat="1" applyFont="1" applyFill="1" applyBorder="1" applyAlignment="1">
      <alignment horizontal="center" wrapText="1"/>
    </xf>
    <xf numFmtId="0" fontId="47" fillId="0" borderId="0" xfId="1" applyNumberFormat="1" applyFont="1" applyFill="1" applyBorder="1" applyAlignment="1">
      <alignment horizontal="center"/>
    </xf>
    <xf numFmtId="0" fontId="1" fillId="0" borderId="0" xfId="1" applyNumberFormat="1" applyFont="1" applyFill="1" applyBorder="1" applyAlignment="1">
      <alignment horizontal="center"/>
    </xf>
    <xf numFmtId="0" fontId="47" fillId="0" borderId="0" xfId="1" applyFont="1" applyFill="1" applyBorder="1"/>
    <xf numFmtId="4" fontId="45" fillId="0" borderId="0" xfId="1" applyNumberFormat="1" applyFont="1" applyFill="1" applyBorder="1"/>
    <xf numFmtId="20" fontId="47" fillId="0" borderId="0" xfId="1" applyNumberFormat="1" applyFont="1" applyFill="1" applyBorder="1" applyAlignment="1">
      <alignment horizontal="center"/>
    </xf>
    <xf numFmtId="0" fontId="47" fillId="0" borderId="0" xfId="1" applyFont="1" applyFill="1" applyBorder="1" applyAlignment="1">
      <alignment horizontal="center"/>
    </xf>
    <xf numFmtId="20" fontId="1" fillId="0" borderId="0" xfId="1" applyNumberFormat="1" applyFont="1" applyFill="1" applyBorder="1" applyAlignment="1">
      <alignment horizontal="left"/>
    </xf>
    <xf numFmtId="0" fontId="47" fillId="0" borderId="0" xfId="0" applyFont="1" applyFill="1" applyBorder="1" applyAlignment="1">
      <alignment horizontal="center"/>
    </xf>
    <xf numFmtId="0" fontId="20" fillId="0" borderId="0" xfId="51" applyFont="1" applyFill="1" applyBorder="1" applyAlignment="1">
      <alignment horizontal="left"/>
    </xf>
    <xf numFmtId="0" fontId="47" fillId="0" borderId="0" xfId="1" applyNumberFormat="1" applyFont="1" applyFill="1" applyBorder="1" applyAlignment="1"/>
    <xf numFmtId="4" fontId="45" fillId="0" borderId="0" xfId="0" applyNumberFormat="1" applyFont="1" applyFill="1" applyBorder="1"/>
    <xf numFmtId="4" fontId="45" fillId="0" borderId="0" xfId="1" applyNumberFormat="1" applyFont="1" applyFill="1" applyBorder="1" applyAlignment="1"/>
    <xf numFmtId="0" fontId="80" fillId="0" borderId="0" xfId="1" applyNumberFormat="1" applyFont="1" applyFill="1" applyBorder="1" applyAlignment="1"/>
    <xf numFmtId="3" fontId="47" fillId="0" borderId="0" xfId="1" applyNumberFormat="1" applyFont="1" applyFill="1" applyBorder="1" applyAlignment="1">
      <alignment horizontal="center"/>
    </xf>
    <xf numFmtId="0" fontId="82" fillId="0" borderId="0" xfId="0" applyFont="1" applyFill="1" applyAlignment="1">
      <alignment vertical="center"/>
    </xf>
    <xf numFmtId="0" fontId="57" fillId="0" borderId="0" xfId="0" applyFont="1" applyAlignment="1">
      <alignment horizontal="left" vertical="center"/>
    </xf>
    <xf numFmtId="0" fontId="1" fillId="0" borderId="0" xfId="0" applyFont="1" applyFill="1" applyAlignment="1">
      <alignment vertical="center"/>
    </xf>
    <xf numFmtId="168" fontId="1" fillId="0" borderId="0" xfId="51" applyNumberFormat="1" applyFont="1" applyFill="1" applyBorder="1" applyAlignment="1">
      <alignment horizontal="center" wrapText="1"/>
    </xf>
    <xf numFmtId="0" fontId="57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20" fillId="0" borderId="0" xfId="0" applyFont="1" applyFill="1" applyAlignment="1">
      <alignment vertical="center"/>
    </xf>
    <xf numFmtId="4" fontId="83" fillId="0" borderId="0" xfId="0" applyNumberFormat="1" applyFont="1" applyFill="1" applyBorder="1"/>
    <xf numFmtId="0" fontId="84" fillId="0" borderId="0" xfId="0" applyFont="1" applyFill="1" applyBorder="1"/>
    <xf numFmtId="168" fontId="1" fillId="0" borderId="0" xfId="0" applyNumberFormat="1" applyFont="1" applyFill="1" applyBorder="1" applyAlignment="1">
      <alignment horizontal="center" wrapText="1"/>
    </xf>
    <xf numFmtId="0" fontId="48" fillId="0" borderId="0" xfId="0" applyFont="1" applyFill="1" applyAlignment="1">
      <alignment vertical="center"/>
    </xf>
    <xf numFmtId="0" fontId="45" fillId="0" borderId="0" xfId="0" applyFont="1" applyFill="1" applyBorder="1" applyAlignment="1">
      <alignment horizontal="left"/>
    </xf>
    <xf numFmtId="0" fontId="85" fillId="0" borderId="0" xfId="0" applyFont="1" applyAlignment="1">
      <alignment vertical="center"/>
    </xf>
    <xf numFmtId="0" fontId="20" fillId="0" borderId="0" xfId="1" applyFont="1" applyFill="1" applyAlignment="1">
      <alignment horizontal="left"/>
    </xf>
    <xf numFmtId="0" fontId="45" fillId="0" borderId="0" xfId="0" applyFont="1"/>
    <xf numFmtId="0" fontId="83" fillId="0" borderId="0" xfId="0" applyFont="1"/>
    <xf numFmtId="0" fontId="62" fillId="0" borderId="0" xfId="0" applyFont="1"/>
    <xf numFmtId="0" fontId="1" fillId="0" borderId="0" xfId="0" applyFont="1" applyAlignment="1">
      <alignment horizontal="left"/>
    </xf>
    <xf numFmtId="0" fontId="47" fillId="0" borderId="0" xfId="0" applyFont="1" applyAlignment="1">
      <alignment horizontal="left" vertical="center"/>
    </xf>
    <xf numFmtId="0" fontId="61" fillId="0" borderId="0" xfId="0" applyFont="1"/>
    <xf numFmtId="0" fontId="61" fillId="0" borderId="0" xfId="0" applyFont="1" applyAlignment="1">
      <alignment horizontal="left"/>
    </xf>
    <xf numFmtId="0" fontId="67" fillId="0" borderId="0" xfId="0" applyFont="1"/>
    <xf numFmtId="0" fontId="45" fillId="0" borderId="0" xfId="0" applyFont="1" applyAlignment="1">
      <alignment horizontal="left"/>
    </xf>
    <xf numFmtId="0" fontId="49" fillId="0" borderId="0" xfId="0" applyFont="1"/>
    <xf numFmtId="0" fontId="70" fillId="0" borderId="0" xfId="0" applyFont="1" applyAlignment="1">
      <alignment horizontal="left"/>
    </xf>
    <xf numFmtId="0" fontId="51" fillId="0" borderId="0" xfId="0" applyFont="1"/>
    <xf numFmtId="4" fontId="45" fillId="0" borderId="0" xfId="51" applyNumberFormat="1" applyFont="1" applyFill="1" applyBorder="1" applyAlignment="1">
      <alignment horizontal="center" vertical="top"/>
    </xf>
    <xf numFmtId="0" fontId="27" fillId="0" borderId="0" xfId="0" applyFont="1" applyFill="1" applyAlignment="1">
      <alignment vertical="center"/>
    </xf>
    <xf numFmtId="4" fontId="45" fillId="0" borderId="0" xfId="51" applyNumberFormat="1" applyFont="1" applyFill="1" applyBorder="1" applyAlignment="1">
      <alignment horizontal="center" vertical="top"/>
    </xf>
    <xf numFmtId="0" fontId="20" fillId="0" borderId="15" xfId="1" applyNumberFormat="1" applyFont="1" applyFill="1" applyBorder="1" applyAlignment="1">
      <alignment horizontal="center" vertical="center" wrapText="1"/>
    </xf>
    <xf numFmtId="4" fontId="70" fillId="0" borderId="0" xfId="1" applyNumberFormat="1" applyFont="1" applyFill="1" applyBorder="1" applyAlignment="1">
      <alignment horizontal="center"/>
    </xf>
    <xf numFmtId="4" fontId="45" fillId="0" borderId="0" xfId="51" applyNumberFormat="1" applyFont="1" applyFill="1" applyBorder="1" applyAlignment="1">
      <alignment horizontal="center" vertical="top"/>
    </xf>
    <xf numFmtId="0" fontId="89" fillId="0" borderId="0" xfId="0" applyFont="1" applyFill="1" applyAlignment="1">
      <alignment horizontal="left"/>
    </xf>
    <xf numFmtId="0" fontId="90" fillId="0" borderId="0" xfId="0" applyFont="1" applyFill="1" applyAlignment="1">
      <alignment horizontal="left"/>
    </xf>
    <xf numFmtId="0" fontId="91" fillId="0" borderId="0" xfId="0" applyFont="1" applyFill="1"/>
    <xf numFmtId="0" fontId="53" fillId="0" borderId="0" xfId="1" applyNumberFormat="1" applyFont="1" applyFill="1" applyBorder="1" applyAlignment="1">
      <alignment horizontal="left"/>
    </xf>
    <xf numFmtId="0" fontId="74" fillId="0" borderId="0" xfId="0" applyFont="1" applyFill="1"/>
    <xf numFmtId="0" fontId="74" fillId="0" borderId="0" xfId="0" applyFont="1" applyFill="1" applyAlignment="1">
      <alignment horizontal="center" wrapText="1"/>
    </xf>
    <xf numFmtId="0" fontId="87" fillId="0" borderId="0" xfId="0" applyFont="1" applyFill="1"/>
    <xf numFmtId="4" fontId="70" fillId="0" borderId="0" xfId="51" applyNumberFormat="1" applyFont="1" applyBorder="1" applyAlignment="1">
      <alignment horizontal="center" vertical="top"/>
    </xf>
    <xf numFmtId="4" fontId="70" fillId="0" borderId="0" xfId="51" applyNumberFormat="1" applyFont="1" applyFill="1" applyBorder="1" applyAlignment="1">
      <alignment horizontal="center" vertical="top"/>
    </xf>
    <xf numFmtId="4" fontId="50" fillId="0" borderId="0" xfId="0" applyNumberFormat="1" applyFont="1" applyFill="1"/>
    <xf numFmtId="0" fontId="88" fillId="0" borderId="0" xfId="0" applyFont="1" applyFill="1" applyAlignment="1">
      <alignment horizontal="center" textRotation="90"/>
    </xf>
    <xf numFmtId="3" fontId="70" fillId="0" borderId="0" xfId="51" applyNumberFormat="1" applyFont="1" applyBorder="1" applyAlignment="1">
      <alignment horizontal="center" vertical="top"/>
    </xf>
    <xf numFmtId="4" fontId="45" fillId="0" borderId="0" xfId="1" applyNumberFormat="1" applyFont="1" applyFill="1" applyBorder="1" applyAlignment="1">
      <alignment horizontal="center"/>
    </xf>
    <xf numFmtId="4" fontId="45" fillId="0" borderId="0" xfId="1" applyNumberFormat="1" applyFont="1" applyFill="1" applyBorder="1" applyAlignment="1">
      <alignment horizontal="center"/>
    </xf>
    <xf numFmtId="4" fontId="45" fillId="0" borderId="0" xfId="1" applyNumberFormat="1" applyFont="1" applyFill="1" applyBorder="1" applyAlignment="1">
      <alignment horizontal="center"/>
    </xf>
    <xf numFmtId="4" fontId="45" fillId="0" borderId="0" xfId="51" applyNumberFormat="1" applyFont="1" applyFill="1" applyBorder="1" applyAlignment="1">
      <alignment horizontal="center" vertical="top"/>
    </xf>
    <xf numFmtId="4" fontId="70" fillId="0" borderId="0" xfId="1" applyNumberFormat="1" applyFont="1" applyFill="1" applyBorder="1" applyAlignment="1">
      <alignment horizontal="center"/>
    </xf>
    <xf numFmtId="4" fontId="70" fillId="0" borderId="0" xfId="51" applyNumberFormat="1" applyFont="1" applyFill="1" applyBorder="1" applyAlignment="1">
      <alignment horizontal="center" vertical="top"/>
    </xf>
    <xf numFmtId="4" fontId="45" fillId="0" borderId="0" xfId="1" applyNumberFormat="1" applyFont="1" applyFill="1" applyBorder="1" applyAlignment="1">
      <alignment horizontal="center"/>
    </xf>
    <xf numFmtId="0" fontId="1" fillId="0" borderId="0" xfId="201"/>
    <xf numFmtId="0" fontId="1" fillId="0" borderId="0" xfId="202"/>
    <xf numFmtId="0" fontId="41" fillId="0" borderId="0" xfId="196" applyFont="1" applyAlignment="1">
      <alignment horizontal="left"/>
    </xf>
    <xf numFmtId="0" fontId="39" fillId="0" borderId="0" xfId="838" applyFont="1"/>
    <xf numFmtId="0" fontId="92" fillId="0" borderId="0" xfId="200" applyFont="1" applyAlignment="1">
      <alignment horizontal="left"/>
    </xf>
    <xf numFmtId="0" fontId="48" fillId="0" borderId="0" xfId="201" applyFont="1"/>
    <xf numFmtId="0" fontId="47" fillId="0" borderId="0" xfId="201" applyFont="1" applyAlignment="1">
      <alignment horizontal="center"/>
    </xf>
    <xf numFmtId="0" fontId="47" fillId="0" borderId="0" xfId="201" applyFont="1"/>
    <xf numFmtId="0" fontId="93" fillId="0" borderId="0" xfId="200" applyFont="1" applyAlignment="1">
      <alignment horizontal="left"/>
    </xf>
    <xf numFmtId="0" fontId="1" fillId="0" borderId="0" xfId="202" applyAlignment="1">
      <alignment horizontal="center"/>
    </xf>
    <xf numFmtId="0" fontId="1" fillId="0" borderId="0" xfId="839"/>
    <xf numFmtId="0" fontId="80" fillId="0" borderId="0" xfId="839" applyFont="1"/>
    <xf numFmtId="0" fontId="94" fillId="0" borderId="0" xfId="202" applyFont="1" applyAlignment="1">
      <alignment horizontal="center"/>
    </xf>
    <xf numFmtId="0" fontId="86" fillId="0" borderId="0" xfId="201" applyFont="1"/>
    <xf numFmtId="0" fontId="62" fillId="0" borderId="0" xfId="201" applyFont="1"/>
    <xf numFmtId="0" fontId="62" fillId="0" borderId="0" xfId="201" applyFont="1" applyAlignment="1">
      <alignment horizontal="center"/>
    </xf>
    <xf numFmtId="0" fontId="86" fillId="0" borderId="0" xfId="202" applyFont="1"/>
    <xf numFmtId="0" fontId="47" fillId="0" borderId="0" xfId="839" applyFont="1" applyAlignment="1">
      <alignment horizontal="left"/>
    </xf>
    <xf numFmtId="0" fontId="47" fillId="0" borderId="0" xfId="839" applyFont="1" applyAlignment="1">
      <alignment horizontal="center"/>
    </xf>
    <xf numFmtId="0" fontId="47" fillId="0" borderId="0" xfId="839" applyFont="1"/>
    <xf numFmtId="0" fontId="47" fillId="0" borderId="0" xfId="202" applyFont="1"/>
    <xf numFmtId="0" fontId="47" fillId="0" borderId="0" xfId="839" quotePrefix="1" applyFont="1"/>
    <xf numFmtId="3" fontId="95" fillId="0" borderId="0" xfId="839" applyNumberFormat="1" applyFont="1"/>
    <xf numFmtId="0" fontId="69" fillId="0" borderId="0" xfId="201" applyFont="1"/>
    <xf numFmtId="0" fontId="67" fillId="0" borderId="0" xfId="201" quotePrefix="1" applyFont="1"/>
    <xf numFmtId="0" fontId="67" fillId="0" borderId="0" xfId="202" applyFont="1"/>
    <xf numFmtId="0" fontId="67" fillId="0" borderId="0" xfId="201" applyFont="1"/>
    <xf numFmtId="0" fontId="96" fillId="0" borderId="0" xfId="202" applyFont="1"/>
    <xf numFmtId="0" fontId="94" fillId="0" borderId="0" xfId="202" applyFont="1"/>
    <xf numFmtId="0" fontId="47" fillId="0" borderId="0" xfId="840" applyFont="1"/>
    <xf numFmtId="0" fontId="27" fillId="0" borderId="0" xfId="202" applyFont="1" applyAlignment="1">
      <alignment horizontal="center"/>
    </xf>
    <xf numFmtId="0" fontId="27" fillId="0" borderId="0" xfId="201" applyFont="1" applyAlignment="1">
      <alignment horizontal="center"/>
    </xf>
    <xf numFmtId="0" fontId="58" fillId="0" borderId="0" xfId="840" applyFont="1"/>
    <xf numFmtId="4" fontId="45" fillId="0" borderId="0" xfId="51" applyNumberFormat="1" applyFont="1" applyFill="1" applyBorder="1" applyAlignment="1">
      <alignment horizontal="center" vertical="top"/>
    </xf>
    <xf numFmtId="4" fontId="45" fillId="0" borderId="0" xfId="1" applyNumberFormat="1" applyFont="1" applyFill="1" applyBorder="1" applyAlignment="1">
      <alignment horizontal="center"/>
    </xf>
    <xf numFmtId="0" fontId="54" fillId="0" borderId="0" xfId="0" applyFont="1"/>
    <xf numFmtId="0" fontId="55" fillId="0" borderId="0" xfId="0" applyFont="1"/>
    <xf numFmtId="0" fontId="39" fillId="0" borderId="0" xfId="0" applyFont="1" applyFill="1" applyAlignment="1">
      <alignment horizontal="center"/>
    </xf>
    <xf numFmtId="0" fontId="57" fillId="0" borderId="0" xfId="0" applyFont="1" applyBorder="1"/>
    <xf numFmtId="0" fontId="55" fillId="0" borderId="19" xfId="0" applyFont="1" applyBorder="1"/>
    <xf numFmtId="0" fontId="20" fillId="0" borderId="19" xfId="51" applyFont="1" applyFill="1" applyBorder="1" applyAlignment="1">
      <alignment horizontal="left"/>
    </xf>
    <xf numFmtId="0" fontId="57" fillId="0" borderId="19" xfId="0" applyFont="1" applyBorder="1" applyAlignment="1">
      <alignment horizontal="center"/>
    </xf>
    <xf numFmtId="4" fontId="45" fillId="0" borderId="15" xfId="1" applyNumberFormat="1" applyFont="1" applyFill="1" applyBorder="1" applyAlignment="1">
      <alignment horizontal="center"/>
    </xf>
    <xf numFmtId="0" fontId="57" fillId="0" borderId="0" xfId="0" applyFont="1"/>
    <xf numFmtId="0" fontId="45" fillId="0" borderId="0" xfId="1" applyFont="1" applyFill="1" applyBorder="1" applyAlignment="1">
      <alignment horizontal="left"/>
    </xf>
    <xf numFmtId="0" fontId="57" fillId="0" borderId="0" xfId="0" applyFont="1" applyAlignment="1">
      <alignment horizontal="center"/>
    </xf>
    <xf numFmtId="0" fontId="57" fillId="0" borderId="0" xfId="0" applyFont="1" applyFill="1" applyAlignment="1">
      <alignment horizontal="center"/>
    </xf>
    <xf numFmtId="0" fontId="57" fillId="0" borderId="0" xfId="0" applyFont="1" applyFill="1" applyBorder="1"/>
    <xf numFmtId="0" fontId="55" fillId="0" borderId="19" xfId="0" applyFont="1" applyFill="1" applyBorder="1"/>
    <xf numFmtId="0" fontId="57" fillId="0" borderId="19" xfId="0" applyFont="1" applyFill="1" applyBorder="1" applyAlignment="1">
      <alignment horizontal="center"/>
    </xf>
    <xf numFmtId="0" fontId="55" fillId="0" borderId="0" xfId="0" applyFont="1" applyBorder="1"/>
    <xf numFmtId="0" fontId="57" fillId="0" borderId="0" xfId="0" applyFont="1" applyBorder="1" applyAlignment="1">
      <alignment horizontal="center"/>
    </xf>
    <xf numFmtId="0" fontId="57" fillId="0" borderId="0" xfId="0" applyFont="1" applyFill="1" applyBorder="1" applyAlignment="1">
      <alignment horizontal="center"/>
    </xf>
    <xf numFmtId="0" fontId="39" fillId="0" borderId="0" xfId="0" applyFont="1" applyBorder="1"/>
    <xf numFmtId="169" fontId="39" fillId="0" borderId="0" xfId="837" applyNumberFormat="1" applyFont="1" applyFill="1"/>
    <xf numFmtId="0" fontId="20" fillId="0" borderId="0" xfId="0" applyFont="1" applyFill="1" applyBorder="1"/>
    <xf numFmtId="0" fontId="1" fillId="0" borderId="0" xfId="0" applyFont="1" applyFill="1" applyBorder="1"/>
    <xf numFmtId="4" fontId="45" fillId="0" borderId="0" xfId="0" applyNumberFormat="1" applyFont="1" applyFill="1" applyBorder="1" applyAlignment="1">
      <alignment horizontal="center"/>
    </xf>
    <xf numFmtId="0" fontId="97" fillId="0" borderId="0" xfId="0" applyFont="1" applyFill="1" applyBorder="1" applyAlignment="1">
      <alignment horizontal="left"/>
    </xf>
    <xf numFmtId="0" fontId="98" fillId="0" borderId="0" xfId="0" applyFont="1" applyFill="1" applyBorder="1" applyAlignment="1">
      <alignment horizontal="left"/>
    </xf>
    <xf numFmtId="0" fontId="99" fillId="0" borderId="0" xfId="0" applyFont="1" applyFill="1" applyBorder="1"/>
    <xf numFmtId="0" fontId="97" fillId="0" borderId="0" xfId="0" applyFont="1" applyFill="1" applyBorder="1"/>
    <xf numFmtId="168" fontId="97" fillId="0" borderId="0" xfId="0" applyNumberFormat="1" applyFont="1" applyFill="1" applyBorder="1" applyAlignment="1">
      <alignment horizontal="center" wrapText="1"/>
    </xf>
    <xf numFmtId="0" fontId="100" fillId="0" borderId="0" xfId="0" applyFont="1" applyFill="1" applyBorder="1"/>
    <xf numFmtId="4" fontId="101" fillId="0" borderId="0" xfId="0" applyNumberFormat="1" applyFont="1" applyFill="1" applyBorder="1" applyAlignment="1">
      <alignment horizontal="center"/>
    </xf>
    <xf numFmtId="4" fontId="101" fillId="0" borderId="0" xfId="0" applyNumberFormat="1" applyFont="1" applyFill="1" applyBorder="1"/>
    <xf numFmtId="0" fontId="98" fillId="0" borderId="0" xfId="0" applyFont="1" applyFill="1" applyBorder="1"/>
    <xf numFmtId="0" fontId="1" fillId="0" borderId="0" xfId="201" applyFont="1"/>
    <xf numFmtId="0" fontId="1" fillId="0" borderId="0" xfId="202" applyFont="1"/>
    <xf numFmtId="0" fontId="102" fillId="0" borderId="0" xfId="201" applyFont="1"/>
    <xf numFmtId="0" fontId="103" fillId="28" borderId="15" xfId="0" applyFont="1" applyFill="1" applyBorder="1" applyAlignment="1">
      <alignment horizontal="center" vertical="center" wrapText="1" readingOrder="1"/>
    </xf>
    <xf numFmtId="0" fontId="102" fillId="0" borderId="0" xfId="51" applyFont="1"/>
    <xf numFmtId="9" fontId="103" fillId="0" borderId="15" xfId="0" applyNumberFormat="1" applyFont="1" applyBorder="1" applyAlignment="1">
      <alignment horizontal="center" vertical="center" wrapText="1" readingOrder="1"/>
    </xf>
    <xf numFmtId="0" fontId="103" fillId="0" borderId="0" xfId="0" applyFont="1" applyBorder="1" applyAlignment="1">
      <alignment horizontal="center" vertical="center" wrapText="1" readingOrder="1"/>
    </xf>
    <xf numFmtId="9" fontId="103" fillId="0" borderId="34" xfId="0" applyNumberFormat="1" applyFont="1" applyBorder="1" applyAlignment="1">
      <alignment horizontal="center" vertical="center" wrapText="1" readingOrder="1"/>
    </xf>
    <xf numFmtId="0" fontId="104" fillId="0" borderId="37" xfId="0" applyFont="1" applyBorder="1" applyAlignment="1">
      <alignment horizontal="right" vertical="center" wrapText="1" indent="1" readingOrder="1"/>
    </xf>
    <xf numFmtId="9" fontId="103" fillId="0" borderId="35" xfId="0" applyNumberFormat="1" applyFont="1" applyBorder="1" applyAlignment="1">
      <alignment horizontal="center" vertical="center" wrapText="1" readingOrder="1"/>
    </xf>
    <xf numFmtId="0" fontId="104" fillId="0" borderId="38" xfId="0" applyFont="1" applyBorder="1" applyAlignment="1">
      <alignment horizontal="right" vertical="center" wrapText="1" indent="1" readingOrder="1"/>
    </xf>
    <xf numFmtId="9" fontId="103" fillId="0" borderId="36" xfId="0" applyNumberFormat="1" applyFont="1" applyBorder="1" applyAlignment="1">
      <alignment horizontal="center" vertical="center" wrapText="1" readingOrder="1"/>
    </xf>
    <xf numFmtId="0" fontId="104" fillId="0" borderId="35" xfId="0" applyFont="1" applyBorder="1" applyAlignment="1">
      <alignment horizontal="right" vertical="center" wrapText="1" indent="1" readingOrder="1"/>
    </xf>
    <xf numFmtId="0" fontId="104" fillId="0" borderId="39" xfId="0" applyFont="1" applyBorder="1" applyAlignment="1">
      <alignment horizontal="right" vertical="center" wrapText="1" indent="1" readingOrder="1"/>
    </xf>
    <xf numFmtId="9" fontId="103" fillId="0" borderId="39" xfId="0" applyNumberFormat="1" applyFont="1" applyBorder="1" applyAlignment="1">
      <alignment horizontal="center" vertical="center" wrapText="1" readingOrder="1"/>
    </xf>
    <xf numFmtId="0" fontId="104" fillId="0" borderId="36" xfId="0" applyFont="1" applyBorder="1" applyAlignment="1">
      <alignment horizontal="right" vertical="center" wrapText="1" indent="1" readingOrder="1"/>
    </xf>
    <xf numFmtId="0" fontId="58" fillId="0" borderId="0" xfId="268" applyFont="1"/>
    <xf numFmtId="0" fontId="102" fillId="0" borderId="0" xfId="202" applyFont="1"/>
    <xf numFmtId="0" fontId="72" fillId="0" borderId="0" xfId="200" applyFont="1" applyAlignment="1">
      <alignment horizontal="left"/>
    </xf>
    <xf numFmtId="0" fontId="42" fillId="0" borderId="0" xfId="51" applyFont="1"/>
    <xf numFmtId="9" fontId="102" fillId="0" borderId="0" xfId="837" applyFont="1"/>
    <xf numFmtId="0" fontId="42" fillId="0" borderId="0" xfId="201" applyFont="1"/>
    <xf numFmtId="0" fontId="102" fillId="0" borderId="0" xfId="111" applyFont="1"/>
    <xf numFmtId="0" fontId="1" fillId="0" borderId="0" xfId="200" applyFont="1"/>
    <xf numFmtId="0" fontId="105" fillId="0" borderId="0" xfId="0" applyFont="1" applyAlignment="1">
      <alignment horizontal="left"/>
    </xf>
    <xf numFmtId="0" fontId="20" fillId="0" borderId="0" xfId="1" applyFont="1" applyAlignment="1">
      <alignment horizontal="center"/>
    </xf>
    <xf numFmtId="0" fontId="84" fillId="0" borderId="0" xfId="0" applyFont="1"/>
    <xf numFmtId="0" fontId="1" fillId="0" borderId="0" xfId="0" applyFont="1"/>
    <xf numFmtId="0" fontId="1" fillId="0" borderId="0" xfId="0" applyFont="1" applyAlignment="1">
      <alignment horizontal="center" wrapText="1"/>
    </xf>
    <xf numFmtId="4" fontId="45" fillId="24" borderId="0" xfId="51" applyNumberFormat="1" applyFont="1" applyFill="1" applyAlignment="1">
      <alignment horizontal="center" vertical="top"/>
    </xf>
    <xf numFmtId="0" fontId="80" fillId="24" borderId="0" xfId="1" applyFont="1" applyFill="1" applyAlignment="1">
      <alignment horizontal="center"/>
    </xf>
    <xf numFmtId="0" fontId="80" fillId="0" borderId="0" xfId="1" applyFont="1" applyAlignment="1">
      <alignment horizontal="center"/>
    </xf>
    <xf numFmtId="0" fontId="38" fillId="0" borderId="0" xfId="0" applyFont="1"/>
    <xf numFmtId="0" fontId="20" fillId="0" borderId="0" xfId="1" applyFont="1" applyAlignment="1">
      <alignment horizontal="left"/>
    </xf>
    <xf numFmtId="0" fontId="45" fillId="0" borderId="0" xfId="51" applyFont="1" applyAlignment="1">
      <alignment horizontal="left"/>
    </xf>
    <xf numFmtId="0" fontId="2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06" fillId="0" borderId="0" xfId="0" applyFont="1" applyAlignment="1">
      <alignment vertical="center"/>
    </xf>
    <xf numFmtId="168" fontId="1" fillId="0" borderId="0" xfId="51" applyNumberFormat="1" applyAlignment="1">
      <alignment horizontal="center" wrapText="1"/>
    </xf>
    <xf numFmtId="4" fontId="45" fillId="0" borderId="0" xfId="0" applyNumberFormat="1" applyFont="1" applyAlignment="1">
      <alignment horizontal="center" vertical="center"/>
    </xf>
    <xf numFmtId="4" fontId="86" fillId="0" borderId="0" xfId="0" applyNumberFormat="1" applyFont="1" applyAlignment="1">
      <alignment horizontal="center" vertical="center"/>
    </xf>
    <xf numFmtId="0" fontId="45" fillId="24" borderId="0" xfId="1" applyFont="1" applyFill="1" applyAlignment="1">
      <alignment horizontal="center"/>
    </xf>
    <xf numFmtId="0" fontId="45" fillId="0" borderId="0" xfId="1" applyFont="1" applyAlignment="1">
      <alignment horizontal="center"/>
    </xf>
    <xf numFmtId="0" fontId="86" fillId="0" borderId="0" xfId="0" applyFont="1"/>
    <xf numFmtId="4" fontId="45" fillId="0" borderId="0" xfId="0" applyNumberFormat="1" applyFont="1" applyAlignment="1">
      <alignment vertical="center"/>
    </xf>
    <xf numFmtId="0" fontId="83" fillId="0" borderId="0" xfId="51" applyFont="1" applyAlignment="1">
      <alignment horizontal="left"/>
    </xf>
    <xf numFmtId="0" fontId="107" fillId="0" borderId="0" xfId="0" applyFont="1"/>
    <xf numFmtId="0" fontId="86" fillId="0" borderId="0" xfId="0" applyFont="1" applyAlignment="1">
      <alignment horizontal="left"/>
    </xf>
    <xf numFmtId="168" fontId="86" fillId="0" borderId="0" xfId="51" applyNumberFormat="1" applyFont="1" applyAlignment="1">
      <alignment horizontal="center" wrapText="1"/>
    </xf>
    <xf numFmtId="168" fontId="86" fillId="0" borderId="0" xfId="0" applyNumberFormat="1" applyFont="1" applyAlignment="1">
      <alignment horizontal="center" wrapText="1"/>
    </xf>
    <xf numFmtId="4" fontId="83" fillId="0" borderId="0" xfId="0" applyNumberFormat="1" applyFont="1" applyAlignment="1">
      <alignment horizontal="center"/>
    </xf>
    <xf numFmtId="0" fontId="83" fillId="0" borderId="0" xfId="0" applyFont="1" applyAlignment="1">
      <alignment horizontal="left"/>
    </xf>
    <xf numFmtId="0" fontId="86" fillId="0" borderId="0" xfId="0" applyFont="1" applyAlignment="1">
      <alignment horizontal="center" wrapText="1"/>
    </xf>
    <xf numFmtId="4" fontId="84" fillId="0" borderId="0" xfId="0" applyNumberFormat="1" applyFont="1" applyAlignment="1">
      <alignment horizontal="center"/>
    </xf>
    <xf numFmtId="0" fontId="107" fillId="0" borderId="0" xfId="0" applyFont="1" applyAlignment="1">
      <alignment horizontal="center"/>
    </xf>
    <xf numFmtId="168" fontId="83" fillId="0" borderId="0" xfId="0" applyNumberFormat="1" applyFont="1" applyAlignment="1">
      <alignment horizontal="center" wrapText="1"/>
    </xf>
    <xf numFmtId="0" fontId="41" fillId="0" borderId="0" xfId="1" applyFont="1" applyAlignment="1">
      <alignment horizontal="left"/>
    </xf>
    <xf numFmtId="0" fontId="26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26" fillId="0" borderId="0" xfId="0" applyFont="1"/>
    <xf numFmtId="0" fontId="46" fillId="0" borderId="0" xfId="0" applyFont="1" applyAlignment="1">
      <alignment horizontal="center" wrapText="1"/>
    </xf>
    <xf numFmtId="4" fontId="26" fillId="0" borderId="0" xfId="0" applyNumberFormat="1" applyFont="1" applyAlignment="1">
      <alignment horizontal="center"/>
    </xf>
    <xf numFmtId="4" fontId="26" fillId="0" borderId="0" xfId="0" applyNumberFormat="1" applyFont="1"/>
    <xf numFmtId="0" fontId="20" fillId="0" borderId="0" xfId="0" applyFont="1" applyAlignment="1">
      <alignment horizontal="center"/>
    </xf>
    <xf numFmtId="0" fontId="40" fillId="0" borderId="0" xfId="1" applyFont="1" applyAlignment="1">
      <alignment horizontal="left"/>
    </xf>
    <xf numFmtId="0" fontId="65" fillId="0" borderId="0" xfId="0" applyFont="1" applyAlignment="1">
      <alignment horizontal="left"/>
    </xf>
    <xf numFmtId="0" fontId="65" fillId="0" borderId="0" xfId="0" applyFont="1"/>
    <xf numFmtId="0" fontId="26" fillId="0" borderId="0" xfId="0" applyFont="1" applyAlignment="1">
      <alignment horizontal="center" wrapText="1"/>
    </xf>
    <xf numFmtId="0" fontId="20" fillId="0" borderId="0" xfId="1" applyFont="1"/>
    <xf numFmtId="0" fontId="48" fillId="0" borderId="0" xfId="1" applyFont="1" applyAlignment="1">
      <alignment horizontal="center" wrapText="1"/>
    </xf>
    <xf numFmtId="4" fontId="20" fillId="0" borderId="0" xfId="1" applyNumberFormat="1" applyFont="1" applyAlignment="1">
      <alignment horizontal="center"/>
    </xf>
    <xf numFmtId="4" fontId="20" fillId="0" borderId="0" xfId="0" applyNumberFormat="1" applyFont="1" applyAlignment="1">
      <alignment horizontal="center" vertical="center"/>
    </xf>
    <xf numFmtId="4" fontId="20" fillId="0" borderId="0" xfId="0" applyNumberFormat="1" applyFont="1" applyAlignment="1">
      <alignment vertical="center"/>
    </xf>
    <xf numFmtId="0" fontId="20" fillId="0" borderId="0" xfId="1" applyFont="1" applyAlignment="1">
      <alignment horizontal="center" wrapText="1"/>
    </xf>
    <xf numFmtId="0" fontId="20" fillId="0" borderId="15" xfId="1" applyFont="1" applyBorder="1" applyAlignment="1">
      <alignment horizontal="center" vertical="center"/>
    </xf>
    <xf numFmtId="168" fontId="20" fillId="0" borderId="15" xfId="1" applyNumberFormat="1" applyFont="1" applyBorder="1" applyAlignment="1">
      <alignment horizontal="center" vertical="center" wrapText="1"/>
    </xf>
    <xf numFmtId="0" fontId="45" fillId="0" borderId="15" xfId="1" applyFont="1" applyBorder="1" applyAlignment="1">
      <alignment horizontal="center" vertical="center" textRotation="90"/>
    </xf>
    <xf numFmtId="4" fontId="20" fillId="0" borderId="42" xfId="0" applyNumberFormat="1" applyFont="1" applyBorder="1" applyAlignment="1">
      <alignment vertical="center"/>
    </xf>
    <xf numFmtId="4" fontId="20" fillId="0" borderId="43" xfId="0" applyNumberFormat="1" applyFont="1" applyBorder="1" applyAlignment="1">
      <alignment vertical="center"/>
    </xf>
    <xf numFmtId="0" fontId="45" fillId="0" borderId="43" xfId="1" applyFont="1" applyBorder="1" applyAlignment="1">
      <alignment horizontal="center"/>
    </xf>
    <xf numFmtId="0" fontId="20" fillId="0" borderId="15" xfId="1" applyFont="1" applyBorder="1" applyAlignment="1">
      <alignment horizontal="center" vertical="center" textRotation="90"/>
    </xf>
    <xf numFmtId="0" fontId="45" fillId="0" borderId="0" xfId="1" applyFont="1"/>
    <xf numFmtId="0" fontId="108" fillId="24" borderId="0" xfId="1" applyFont="1" applyFill="1" applyAlignment="1">
      <alignment horizontal="center"/>
    </xf>
    <xf numFmtId="0" fontId="108" fillId="0" borderId="0" xfId="1" applyFont="1" applyAlignment="1">
      <alignment horizontal="center"/>
    </xf>
    <xf numFmtId="0" fontId="27" fillId="0" borderId="0" xfId="0" applyFont="1"/>
    <xf numFmtId="0" fontId="27" fillId="0" borderId="0" xfId="0" applyFont="1" applyAlignment="1">
      <alignment horizontal="center" wrapText="1"/>
    </xf>
    <xf numFmtId="0" fontId="109" fillId="0" borderId="0" xfId="0" applyFont="1" applyAlignment="1">
      <alignment horizontal="left"/>
    </xf>
    <xf numFmtId="0" fontId="53" fillId="0" borderId="0" xfId="1" applyFont="1" applyAlignment="1">
      <alignment horizontal="left"/>
    </xf>
    <xf numFmtId="0" fontId="47" fillId="0" borderId="0" xfId="0" applyFont="1" applyAlignment="1">
      <alignment horizontal="center" vertical="center"/>
    </xf>
    <xf numFmtId="0" fontId="110" fillId="0" borderId="0" xfId="0" applyFont="1"/>
    <xf numFmtId="0" fontId="111" fillId="0" borderId="0" xfId="0" applyFont="1" applyAlignment="1">
      <alignment horizontal="left"/>
    </xf>
    <xf numFmtId="0" fontId="61" fillId="0" borderId="0" xfId="0" applyFont="1" applyAlignment="1">
      <alignment horizontal="center" wrapText="1"/>
    </xf>
    <xf numFmtId="4" fontId="61" fillId="0" borderId="0" xfId="0" applyNumberFormat="1" applyFont="1" applyAlignment="1">
      <alignment horizontal="center"/>
    </xf>
    <xf numFmtId="4" fontId="61" fillId="0" borderId="0" xfId="0" applyNumberFormat="1" applyFont="1"/>
    <xf numFmtId="4" fontId="45" fillId="0" borderId="0" xfId="0" applyNumberFormat="1" applyFont="1" applyAlignment="1">
      <alignment horizontal="center" vertical="center"/>
    </xf>
    <xf numFmtId="0" fontId="105" fillId="24" borderId="0" xfId="0" applyFont="1" applyFill="1" applyAlignment="1">
      <alignment horizontal="left"/>
    </xf>
    <xf numFmtId="0" fontId="45" fillId="24" borderId="0" xfId="0" applyFont="1" applyFill="1" applyAlignment="1">
      <alignment horizontal="left"/>
    </xf>
    <xf numFmtId="0" fontId="20" fillId="24" borderId="0" xfId="0" applyFont="1" applyFill="1" applyAlignment="1">
      <alignment horizontal="left"/>
    </xf>
    <xf numFmtId="0" fontId="1" fillId="24" borderId="0" xfId="0" applyFont="1" applyFill="1" applyAlignment="1">
      <alignment horizontal="left"/>
    </xf>
    <xf numFmtId="0" fontId="1" fillId="24" borderId="0" xfId="0" applyFont="1" applyFill="1"/>
    <xf numFmtId="0" fontId="1" fillId="24" borderId="0" xfId="0" applyFont="1" applyFill="1" applyAlignment="1">
      <alignment horizontal="center" wrapText="1"/>
    </xf>
    <xf numFmtId="4" fontId="45" fillId="0" borderId="0" xfId="51" applyNumberFormat="1" applyFont="1" applyAlignment="1">
      <alignment vertical="center"/>
    </xf>
    <xf numFmtId="4" fontId="45" fillId="24" borderId="41" xfId="0" applyNumberFormat="1" applyFont="1" applyFill="1" applyBorder="1" applyAlignment="1">
      <alignment vertical="center"/>
    </xf>
    <xf numFmtId="4" fontId="45" fillId="24" borderId="43" xfId="0" applyNumberFormat="1" applyFont="1" applyFill="1" applyBorder="1" applyAlignment="1">
      <alignment vertical="center"/>
    </xf>
    <xf numFmtId="4" fontId="45" fillId="24" borderId="42" xfId="0" applyNumberFormat="1" applyFont="1" applyFill="1" applyBorder="1" applyAlignment="1">
      <alignment vertical="center"/>
    </xf>
    <xf numFmtId="0" fontId="20" fillId="0" borderId="0" xfId="0" applyFont="1" applyAlignment="1">
      <alignment horizontal="left"/>
    </xf>
    <xf numFmtId="4" fontId="20" fillId="0" borderId="0" xfId="0" applyNumberFormat="1" applyFont="1" applyAlignment="1">
      <alignment horizontal="center"/>
    </xf>
    <xf numFmtId="0" fontId="45" fillId="0" borderId="0" xfId="0" applyFont="1" applyAlignment="1">
      <alignment horizontal="center"/>
    </xf>
    <xf numFmtId="0" fontId="1" fillId="0" borderId="0" xfId="1" applyAlignment="1">
      <alignment horizontal="left"/>
    </xf>
    <xf numFmtId="0" fontId="45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26" fillId="0" borderId="0" xfId="0" quotePrefix="1" applyFont="1" applyAlignment="1">
      <alignment horizontal="left"/>
    </xf>
    <xf numFmtId="0" fontId="70" fillId="24" borderId="0" xfId="0" applyFont="1" applyFill="1" applyAlignment="1">
      <alignment horizontal="left"/>
    </xf>
    <xf numFmtId="0" fontId="53" fillId="24" borderId="0" xfId="0" applyFont="1" applyFill="1"/>
    <xf numFmtId="0" fontId="27" fillId="24" borderId="0" xfId="0" applyFont="1" applyFill="1" applyAlignment="1">
      <alignment horizontal="left"/>
    </xf>
    <xf numFmtId="0" fontId="27" fillId="24" borderId="0" xfId="0" applyFont="1" applyFill="1"/>
    <xf numFmtId="0" fontId="27" fillId="24" borderId="0" xfId="0" applyFont="1" applyFill="1" applyAlignment="1">
      <alignment horizontal="center" wrapText="1"/>
    </xf>
    <xf numFmtId="0" fontId="49" fillId="24" borderId="0" xfId="0" applyFont="1" applyFill="1"/>
    <xf numFmtId="0" fontId="88" fillId="0" borderId="0" xfId="0" applyFont="1" applyAlignment="1">
      <alignment horizontal="center" textRotation="90"/>
    </xf>
    <xf numFmtId="49" fontId="1" fillId="0" borderId="0" xfId="51" applyNumberFormat="1" applyAlignment="1">
      <alignment horizontal="left"/>
    </xf>
    <xf numFmtId="2" fontId="45" fillId="0" borderId="0" xfId="0" applyNumberFormat="1" applyFont="1" applyAlignment="1">
      <alignment horizontal="center" vertical="center"/>
    </xf>
    <xf numFmtId="0" fontId="27" fillId="0" borderId="0" xfId="1" applyFont="1" applyAlignment="1">
      <alignment horizontal="left"/>
    </xf>
    <xf numFmtId="49" fontId="27" fillId="0" borderId="0" xfId="51" applyNumberFormat="1" applyFont="1" applyAlignment="1">
      <alignment horizontal="left"/>
    </xf>
    <xf numFmtId="0" fontId="27" fillId="0" borderId="0" xfId="0" applyFont="1" applyAlignment="1">
      <alignment horizontal="center" vertical="center" wrapText="1"/>
    </xf>
    <xf numFmtId="0" fontId="49" fillId="0" borderId="0" xfId="0" applyFont="1" applyAlignment="1">
      <alignment horizontal="left" vertical="center"/>
    </xf>
    <xf numFmtId="4" fontId="70" fillId="0" borderId="0" xfId="0" applyNumberFormat="1" applyFont="1" applyAlignment="1">
      <alignment horizontal="center" vertical="center"/>
    </xf>
    <xf numFmtId="2" fontId="70" fillId="0" borderId="0" xfId="0" applyNumberFormat="1" applyFont="1" applyAlignment="1">
      <alignment vertical="center"/>
    </xf>
    <xf numFmtId="2" fontId="27" fillId="0" borderId="0" xfId="0" applyNumberFormat="1" applyFont="1" applyAlignment="1">
      <alignment vertical="center"/>
    </xf>
    <xf numFmtId="0" fontId="70" fillId="0" borderId="0" xfId="1" applyFont="1" applyAlignment="1">
      <alignment horizontal="center"/>
    </xf>
    <xf numFmtId="0" fontId="70" fillId="0" borderId="0" xfId="51" applyFont="1" applyAlignment="1">
      <alignment horizontal="left"/>
    </xf>
    <xf numFmtId="0" fontId="53" fillId="0" borderId="0" xfId="0" applyFont="1"/>
    <xf numFmtId="4" fontId="70" fillId="0" borderId="0" xfId="0" applyNumberFormat="1" applyFont="1"/>
    <xf numFmtId="0" fontId="20" fillId="24" borderId="0" xfId="0" applyFont="1" applyFill="1"/>
    <xf numFmtId="0" fontId="20" fillId="0" borderId="0" xfId="1" applyFont="1" applyAlignment="1">
      <alignment horizontal="center" vertical="center" textRotation="90"/>
    </xf>
    <xf numFmtId="0" fontId="103" fillId="28" borderId="30" xfId="0" applyFont="1" applyFill="1" applyBorder="1" applyAlignment="1">
      <alignment horizontal="center" vertical="center" wrapText="1" readingOrder="1"/>
    </xf>
    <xf numFmtId="0" fontId="103" fillId="28" borderId="40" xfId="0" applyFont="1" applyFill="1" applyBorder="1" applyAlignment="1">
      <alignment horizontal="center" vertical="center" wrapText="1" readingOrder="1"/>
    </xf>
    <xf numFmtId="0" fontId="103" fillId="28" borderId="35" xfId="0" applyFont="1" applyFill="1" applyBorder="1" applyAlignment="1">
      <alignment horizontal="center" vertical="center" textRotation="90" wrapText="1" readingOrder="1"/>
    </xf>
    <xf numFmtId="0" fontId="103" fillId="28" borderId="36" xfId="0" applyFont="1" applyFill="1" applyBorder="1" applyAlignment="1">
      <alignment horizontal="center" vertical="center" textRotation="90" wrapText="1" readingOrder="1"/>
    </xf>
    <xf numFmtId="0" fontId="103" fillId="28" borderId="39" xfId="0" applyFont="1" applyFill="1" applyBorder="1" applyAlignment="1">
      <alignment horizontal="center" vertical="center" textRotation="90" wrapText="1" readingOrder="1"/>
    </xf>
    <xf numFmtId="4" fontId="45" fillId="24" borderId="44" xfId="51" applyNumberFormat="1" applyFont="1" applyFill="1" applyBorder="1" applyAlignment="1">
      <alignment horizontal="center" vertical="center"/>
    </xf>
    <xf numFmtId="4" fontId="45" fillId="24" borderId="19" xfId="51" applyNumberFormat="1" applyFont="1" applyFill="1" applyBorder="1" applyAlignment="1">
      <alignment horizontal="center" vertical="center"/>
    </xf>
    <xf numFmtId="4" fontId="45" fillId="0" borderId="0" xfId="51" applyNumberFormat="1" applyFont="1" applyFill="1" applyBorder="1" applyAlignment="1">
      <alignment horizontal="center" vertical="top"/>
    </xf>
    <xf numFmtId="4" fontId="45" fillId="24" borderId="28" xfId="1" applyNumberFormat="1" applyFont="1" applyFill="1" applyBorder="1" applyAlignment="1">
      <alignment horizontal="center"/>
    </xf>
    <xf numFmtId="4" fontId="45" fillId="24" borderId="29" xfId="1" applyNumberFormat="1" applyFont="1" applyFill="1" applyBorder="1" applyAlignment="1">
      <alignment horizontal="center"/>
    </xf>
    <xf numFmtId="4" fontId="45" fillId="0" borderId="0" xfId="1" applyNumberFormat="1" applyFont="1" applyFill="1" applyBorder="1" applyAlignment="1">
      <alignment horizontal="center"/>
    </xf>
    <xf numFmtId="4" fontId="45" fillId="0" borderId="32" xfId="1" applyNumberFormat="1" applyFont="1" applyFill="1" applyBorder="1" applyAlignment="1">
      <alignment horizontal="center"/>
    </xf>
    <xf numFmtId="4" fontId="20" fillId="0" borderId="41" xfId="0" applyNumberFormat="1" applyFont="1" applyFill="1" applyBorder="1" applyAlignment="1">
      <alignment horizontal="center" vertical="center"/>
    </xf>
    <xf numFmtId="4" fontId="20" fillId="0" borderId="42" xfId="0" applyNumberFormat="1" applyFont="1" applyFill="1" applyBorder="1" applyAlignment="1">
      <alignment horizontal="center" vertical="center"/>
    </xf>
    <xf numFmtId="4" fontId="20" fillId="0" borderId="43" xfId="0" applyNumberFormat="1" applyFont="1" applyFill="1" applyBorder="1" applyAlignment="1">
      <alignment horizontal="center" vertical="center"/>
    </xf>
    <xf numFmtId="4" fontId="45" fillId="24" borderId="20" xfId="1" applyNumberFormat="1" applyFont="1" applyFill="1" applyBorder="1" applyAlignment="1">
      <alignment horizontal="center"/>
    </xf>
    <xf numFmtId="4" fontId="45" fillId="24" borderId="21" xfId="1" applyNumberFormat="1" applyFont="1" applyFill="1" applyBorder="1" applyAlignment="1">
      <alignment horizontal="center"/>
    </xf>
    <xf numFmtId="4" fontId="45" fillId="24" borderId="20" xfId="0" applyNumberFormat="1" applyFont="1" applyFill="1" applyBorder="1" applyAlignment="1">
      <alignment horizontal="center"/>
    </xf>
    <xf numFmtId="4" fontId="45" fillId="24" borderId="21" xfId="0" applyNumberFormat="1" applyFont="1" applyFill="1" applyBorder="1" applyAlignment="1">
      <alignment horizontal="center"/>
    </xf>
    <xf numFmtId="4" fontId="70" fillId="0" borderId="0" xfId="1" applyNumberFormat="1" applyFont="1" applyFill="1" applyBorder="1" applyAlignment="1">
      <alignment horizontal="center"/>
    </xf>
    <xf numFmtId="4" fontId="45" fillId="24" borderId="30" xfId="1" applyNumberFormat="1" applyFont="1" applyFill="1" applyBorder="1" applyAlignment="1">
      <alignment horizontal="center"/>
    </xf>
    <xf numFmtId="4" fontId="45" fillId="24" borderId="31" xfId="1" applyNumberFormat="1" applyFont="1" applyFill="1" applyBorder="1" applyAlignment="1">
      <alignment horizontal="center"/>
    </xf>
    <xf numFmtId="4" fontId="20" fillId="0" borderId="23" xfId="0" applyNumberFormat="1" applyFont="1" applyFill="1" applyBorder="1" applyAlignment="1">
      <alignment horizontal="center" vertical="center"/>
    </xf>
    <xf numFmtId="4" fontId="20" fillId="0" borderId="24" xfId="0" applyNumberFormat="1" applyFont="1" applyFill="1" applyBorder="1" applyAlignment="1">
      <alignment horizontal="center" vertical="center"/>
    </xf>
    <xf numFmtId="4" fontId="20" fillId="0" borderId="25" xfId="0" applyNumberFormat="1" applyFont="1" applyFill="1" applyBorder="1" applyAlignment="1">
      <alignment horizontal="center" vertical="center"/>
    </xf>
    <xf numFmtId="4" fontId="45" fillId="24" borderId="30" xfId="51" applyNumberFormat="1" applyFont="1" applyFill="1" applyBorder="1" applyAlignment="1">
      <alignment horizontal="center" vertical="top"/>
    </xf>
    <xf numFmtId="4" fontId="45" fillId="24" borderId="31" xfId="51" applyNumberFormat="1" applyFont="1" applyFill="1" applyBorder="1" applyAlignment="1">
      <alignment horizontal="center" vertical="top"/>
    </xf>
    <xf numFmtId="4" fontId="39" fillId="24" borderId="16" xfId="0" applyNumberFormat="1" applyFont="1" applyFill="1" applyBorder="1" applyAlignment="1">
      <alignment horizontal="center"/>
    </xf>
    <xf numFmtId="4" fontId="39" fillId="24" borderId="17" xfId="0" applyNumberFormat="1" applyFont="1" applyFill="1" applyBorder="1" applyAlignment="1">
      <alignment horizontal="center"/>
    </xf>
    <xf numFmtId="4" fontId="45" fillId="24" borderId="20" xfId="51" applyNumberFormat="1" applyFont="1" applyFill="1" applyBorder="1" applyAlignment="1">
      <alignment horizontal="center" vertical="top"/>
    </xf>
    <xf numFmtId="4" fontId="45" fillId="24" borderId="22" xfId="51" applyNumberFormat="1" applyFont="1" applyFill="1" applyBorder="1" applyAlignment="1">
      <alignment horizontal="center" vertical="top"/>
    </xf>
    <xf numFmtId="0" fontId="20" fillId="0" borderId="16" xfId="1" applyNumberFormat="1" applyFont="1" applyFill="1" applyBorder="1" applyAlignment="1">
      <alignment horizontal="center" vertical="center" wrapText="1"/>
    </xf>
    <xf numFmtId="0" fontId="20" fillId="0" borderId="17" xfId="1" applyNumberFormat="1" applyFont="1" applyFill="1" applyBorder="1" applyAlignment="1">
      <alignment horizontal="center" vertical="center" wrapText="1"/>
    </xf>
    <xf numFmtId="0" fontId="20" fillId="0" borderId="18" xfId="1" applyNumberFormat="1" applyFont="1" applyFill="1" applyBorder="1" applyAlignment="1">
      <alignment horizontal="center" vertical="center" wrapText="1"/>
    </xf>
    <xf numFmtId="0" fontId="48" fillId="0" borderId="16" xfId="1" applyNumberFormat="1" applyFont="1" applyFill="1" applyBorder="1" applyAlignment="1">
      <alignment horizontal="center" wrapText="1"/>
    </xf>
    <xf numFmtId="0" fontId="48" fillId="0" borderId="17" xfId="1" applyNumberFormat="1" applyFont="1" applyFill="1" applyBorder="1" applyAlignment="1">
      <alignment horizontal="center" wrapText="1"/>
    </xf>
    <xf numFmtId="0" fontId="48" fillId="0" borderId="18" xfId="1" applyNumberFormat="1" applyFont="1" applyFill="1" applyBorder="1" applyAlignment="1">
      <alignment horizontal="center" wrapText="1"/>
    </xf>
    <xf numFmtId="4" fontId="45" fillId="24" borderId="27" xfId="51" applyNumberFormat="1" applyFont="1" applyFill="1" applyBorder="1" applyAlignment="1">
      <alignment horizontal="center" vertical="center"/>
    </xf>
    <xf numFmtId="4" fontId="45" fillId="24" borderId="26" xfId="51" applyNumberFormat="1" applyFont="1" applyFill="1" applyBorder="1" applyAlignment="1">
      <alignment horizontal="center" vertical="center"/>
    </xf>
    <xf numFmtId="4" fontId="70" fillId="0" borderId="32" xfId="1" applyNumberFormat="1" applyFont="1" applyFill="1" applyBorder="1" applyAlignment="1">
      <alignment horizontal="center"/>
    </xf>
    <xf numFmtId="4" fontId="45" fillId="24" borderId="30" xfId="0" applyNumberFormat="1" applyFont="1" applyFill="1" applyBorder="1" applyAlignment="1">
      <alignment horizontal="center"/>
    </xf>
    <xf numFmtId="4" fontId="45" fillId="24" borderId="31" xfId="0" applyNumberFormat="1" applyFont="1" applyFill="1" applyBorder="1" applyAlignment="1">
      <alignment horizontal="center"/>
    </xf>
    <xf numFmtId="4" fontId="45" fillId="0" borderId="33" xfId="1" applyNumberFormat="1" applyFont="1" applyFill="1" applyBorder="1" applyAlignment="1">
      <alignment horizontal="center"/>
    </xf>
    <xf numFmtId="4" fontId="45" fillId="0" borderId="0" xfId="0" applyNumberFormat="1" applyFont="1" applyAlignment="1">
      <alignment horizontal="center" vertical="center"/>
    </xf>
    <xf numFmtId="0" fontId="45" fillId="0" borderId="41" xfId="51" applyFont="1" applyBorder="1" applyAlignment="1">
      <alignment horizontal="center" vertical="center"/>
    </xf>
    <xf numFmtId="0" fontId="45" fillId="0" borderId="42" xfId="51" applyFont="1" applyBorder="1" applyAlignment="1">
      <alignment horizontal="center" vertical="center"/>
    </xf>
    <xf numFmtId="0" fontId="45" fillId="0" borderId="43" xfId="51" applyFont="1" applyBorder="1" applyAlignment="1">
      <alignment horizontal="center" vertical="center"/>
    </xf>
    <xf numFmtId="4" fontId="29" fillId="24" borderId="35" xfId="51" applyNumberFormat="1" applyFont="1" applyFill="1" applyBorder="1" applyAlignment="1">
      <alignment horizontal="center" vertical="center" wrapText="1"/>
    </xf>
    <xf numFmtId="4" fontId="29" fillId="24" borderId="36" xfId="51" applyNumberFormat="1" applyFont="1" applyFill="1" applyBorder="1" applyAlignment="1">
      <alignment horizontal="center" vertical="center" wrapText="1"/>
    </xf>
    <xf numFmtId="0" fontId="29" fillId="24" borderId="35" xfId="51" applyFont="1" applyFill="1" applyBorder="1" applyAlignment="1">
      <alignment horizontal="center" vertical="center" wrapText="1"/>
    </xf>
    <xf numFmtId="0" fontId="29" fillId="24" borderId="36" xfId="51" applyFont="1" applyFill="1" applyBorder="1" applyAlignment="1">
      <alignment horizontal="center" vertical="center" wrapText="1"/>
    </xf>
    <xf numFmtId="4" fontId="45" fillId="24" borderId="41" xfId="51" applyNumberFormat="1" applyFont="1" applyFill="1" applyBorder="1" applyAlignment="1">
      <alignment horizontal="center" vertical="top"/>
    </xf>
    <xf numFmtId="4" fontId="45" fillId="24" borderId="42" xfId="51" applyNumberFormat="1" applyFont="1" applyFill="1" applyBorder="1" applyAlignment="1">
      <alignment horizontal="center" vertical="top"/>
    </xf>
    <xf numFmtId="4" fontId="45" fillId="0" borderId="32" xfId="0" applyNumberFormat="1" applyFont="1" applyBorder="1" applyAlignment="1">
      <alignment horizontal="center" vertical="center"/>
    </xf>
    <xf numFmtId="4" fontId="29" fillId="24" borderId="45" xfId="51" applyNumberFormat="1" applyFont="1" applyFill="1" applyBorder="1" applyAlignment="1">
      <alignment horizontal="center" vertical="center" wrapText="1"/>
    </xf>
    <xf numFmtId="4" fontId="29" fillId="24" borderId="32" xfId="51" applyNumberFormat="1" applyFont="1" applyFill="1" applyBorder="1" applyAlignment="1">
      <alignment horizontal="center" vertical="center" wrapText="1"/>
    </xf>
    <xf numFmtId="4" fontId="29" fillId="24" borderId="37" xfId="51" applyNumberFormat="1" applyFont="1" applyFill="1" applyBorder="1" applyAlignment="1">
      <alignment horizontal="center" vertical="center" wrapText="1"/>
    </xf>
    <xf numFmtId="4" fontId="29" fillId="24" borderId="44" xfId="51" applyNumberFormat="1" applyFont="1" applyFill="1" applyBorder="1" applyAlignment="1">
      <alignment horizontal="center" vertical="center" wrapText="1"/>
    </xf>
    <xf numFmtId="4" fontId="29" fillId="24" borderId="19" xfId="51" applyNumberFormat="1" applyFont="1" applyFill="1" applyBorder="1" applyAlignment="1">
      <alignment horizontal="center" vertical="center" wrapText="1"/>
    </xf>
    <xf numFmtId="4" fontId="29" fillId="24" borderId="38" xfId="51" applyNumberFormat="1" applyFont="1" applyFill="1" applyBorder="1" applyAlignment="1">
      <alignment horizontal="center" vertical="center" wrapText="1"/>
    </xf>
    <xf numFmtId="0" fontId="20" fillId="0" borderId="16" xfId="1" applyNumberFormat="1" applyFont="1" applyFill="1" applyBorder="1" applyAlignment="1">
      <alignment horizontal="center" wrapText="1"/>
    </xf>
    <xf numFmtId="0" fontId="20" fillId="0" borderId="17" xfId="1" applyNumberFormat="1" applyFont="1" applyFill="1" applyBorder="1" applyAlignment="1">
      <alignment horizontal="center" wrapText="1"/>
    </xf>
    <xf numFmtId="0" fontId="20" fillId="0" borderId="18" xfId="1" applyNumberFormat="1" applyFont="1" applyFill="1" applyBorder="1" applyAlignment="1">
      <alignment horizontal="center" wrapText="1"/>
    </xf>
    <xf numFmtId="4" fontId="45" fillId="24" borderId="41" xfId="51" applyNumberFormat="1" applyFont="1" applyFill="1" applyBorder="1" applyAlignment="1">
      <alignment horizontal="center" vertical="center"/>
    </xf>
    <xf numFmtId="4" fontId="45" fillId="24" borderId="42" xfId="51" applyNumberFormat="1" applyFont="1" applyFill="1" applyBorder="1" applyAlignment="1">
      <alignment horizontal="center" vertical="center"/>
    </xf>
    <xf numFmtId="0" fontId="48" fillId="0" borderId="41" xfId="1" applyFont="1" applyBorder="1" applyAlignment="1">
      <alignment horizontal="center" wrapText="1"/>
    </xf>
    <xf numFmtId="0" fontId="48" fillId="0" borderId="42" xfId="1" applyFont="1" applyBorder="1" applyAlignment="1">
      <alignment horizontal="center" wrapText="1"/>
    </xf>
    <xf numFmtId="0" fontId="48" fillId="0" borderId="43" xfId="1" applyFont="1" applyBorder="1" applyAlignment="1">
      <alignment horizontal="center" wrapText="1"/>
    </xf>
    <xf numFmtId="0" fontId="20" fillId="0" borderId="41" xfId="1" applyFont="1" applyBorder="1" applyAlignment="1">
      <alignment horizontal="center" vertical="center" wrapText="1"/>
    </xf>
    <xf numFmtId="0" fontId="20" fillId="0" borderId="42" xfId="1" applyFont="1" applyBorder="1" applyAlignment="1">
      <alignment horizontal="center" vertical="center" wrapText="1"/>
    </xf>
    <xf numFmtId="0" fontId="20" fillId="0" borderId="43" xfId="1" applyFont="1" applyBorder="1" applyAlignment="1">
      <alignment horizontal="center" vertical="center" wrapText="1"/>
    </xf>
    <xf numFmtId="4" fontId="20" fillId="0" borderId="41" xfId="0" applyNumberFormat="1" applyFont="1" applyBorder="1" applyAlignment="1">
      <alignment horizontal="center" vertical="center"/>
    </xf>
    <xf numFmtId="4" fontId="20" fillId="0" borderId="42" xfId="0" applyNumberFormat="1" applyFont="1" applyBorder="1" applyAlignment="1">
      <alignment horizontal="center" vertical="center"/>
    </xf>
    <xf numFmtId="4" fontId="20" fillId="0" borderId="43" xfId="0" applyNumberFormat="1" applyFont="1" applyBorder="1" applyAlignment="1">
      <alignment horizontal="center" vertical="center"/>
    </xf>
    <xf numFmtId="4" fontId="45" fillId="24" borderId="43" xfId="51" applyNumberFormat="1" applyFont="1" applyFill="1" applyBorder="1" applyAlignment="1">
      <alignment horizontal="center" vertical="center"/>
    </xf>
    <xf numFmtId="4" fontId="45" fillId="24" borderId="43" xfId="51" applyNumberFormat="1" applyFont="1" applyFill="1" applyBorder="1" applyAlignment="1">
      <alignment horizontal="center" vertical="top"/>
    </xf>
  </cellXfs>
  <cellStyles count="841">
    <cellStyle name="20% - Accent1" xfId="2" xr:uid="{00000000-0005-0000-0000-000000000000}"/>
    <cellStyle name="20% - Accent1 2" xfId="65" xr:uid="{00000000-0005-0000-0000-000001000000}"/>
    <cellStyle name="20% - Accent2" xfId="3" xr:uid="{00000000-0005-0000-0000-000002000000}"/>
    <cellStyle name="20% - Accent2 2" xfId="66" xr:uid="{00000000-0005-0000-0000-000003000000}"/>
    <cellStyle name="20% - Accent3" xfId="4" xr:uid="{00000000-0005-0000-0000-000004000000}"/>
    <cellStyle name="20% - Accent3 2" xfId="67" xr:uid="{00000000-0005-0000-0000-000005000000}"/>
    <cellStyle name="20% - Accent4" xfId="5" xr:uid="{00000000-0005-0000-0000-000006000000}"/>
    <cellStyle name="20% - Accent4 2" xfId="68" xr:uid="{00000000-0005-0000-0000-000007000000}"/>
    <cellStyle name="20% - Accent5" xfId="6" xr:uid="{00000000-0005-0000-0000-000008000000}"/>
    <cellStyle name="20% - Accent5 2" xfId="124" xr:uid="{00000000-0005-0000-0000-000009000000}"/>
    <cellStyle name="20% - Accent6" xfId="7" xr:uid="{00000000-0005-0000-0000-00000A000000}"/>
    <cellStyle name="20% - Accent6 2" xfId="69" xr:uid="{00000000-0005-0000-0000-00000B000000}"/>
    <cellStyle name="20% - Colore 1 2" xfId="125" xr:uid="{00000000-0005-0000-0000-00000C000000}"/>
    <cellStyle name="20% - Colore 2 2" xfId="126" xr:uid="{00000000-0005-0000-0000-00000D000000}"/>
    <cellStyle name="20% - Colore 3 2" xfId="127" xr:uid="{00000000-0005-0000-0000-00000E000000}"/>
    <cellStyle name="20% - Colore 4 2" xfId="128" xr:uid="{00000000-0005-0000-0000-00000F000000}"/>
    <cellStyle name="20% - Colore 5 2" xfId="129" xr:uid="{00000000-0005-0000-0000-000010000000}"/>
    <cellStyle name="20% - Colore 6 2" xfId="130" xr:uid="{00000000-0005-0000-0000-000011000000}"/>
    <cellStyle name="40% - Accent1" xfId="8" xr:uid="{00000000-0005-0000-0000-000012000000}"/>
    <cellStyle name="40% - Accent1 2" xfId="70" xr:uid="{00000000-0005-0000-0000-000013000000}"/>
    <cellStyle name="40% - Accent2" xfId="9" xr:uid="{00000000-0005-0000-0000-000014000000}"/>
    <cellStyle name="40% - Accent2 2" xfId="131" xr:uid="{00000000-0005-0000-0000-000015000000}"/>
    <cellStyle name="40% - Accent3" xfId="10" xr:uid="{00000000-0005-0000-0000-000016000000}"/>
    <cellStyle name="40% - Accent3 2" xfId="71" xr:uid="{00000000-0005-0000-0000-000017000000}"/>
    <cellStyle name="40% - Accent4" xfId="11" xr:uid="{00000000-0005-0000-0000-000018000000}"/>
    <cellStyle name="40% - Accent4 2" xfId="72" xr:uid="{00000000-0005-0000-0000-000019000000}"/>
    <cellStyle name="40% - Accent5" xfId="12" xr:uid="{00000000-0005-0000-0000-00001A000000}"/>
    <cellStyle name="40% - Accent5 2" xfId="73" xr:uid="{00000000-0005-0000-0000-00001B000000}"/>
    <cellStyle name="40% - Accent6" xfId="13" xr:uid="{00000000-0005-0000-0000-00001C000000}"/>
    <cellStyle name="40% - Accent6 2" xfId="74" xr:uid="{00000000-0005-0000-0000-00001D000000}"/>
    <cellStyle name="40% - Colore 1 2" xfId="132" xr:uid="{00000000-0005-0000-0000-00001E000000}"/>
    <cellStyle name="40% - Colore 2 2" xfId="133" xr:uid="{00000000-0005-0000-0000-00001F000000}"/>
    <cellStyle name="40% - Colore 3 2" xfId="134" xr:uid="{00000000-0005-0000-0000-000020000000}"/>
    <cellStyle name="40% - Colore 4 2" xfId="135" xr:uid="{00000000-0005-0000-0000-000021000000}"/>
    <cellStyle name="40% - Colore 5 2" xfId="136" xr:uid="{00000000-0005-0000-0000-000022000000}"/>
    <cellStyle name="40% - Colore 6 2" xfId="137" xr:uid="{00000000-0005-0000-0000-000023000000}"/>
    <cellStyle name="60% - Accent1" xfId="14" xr:uid="{00000000-0005-0000-0000-000024000000}"/>
    <cellStyle name="60% - Accent1 2" xfId="75" xr:uid="{00000000-0005-0000-0000-000025000000}"/>
    <cellStyle name="60% - Accent2" xfId="15" xr:uid="{00000000-0005-0000-0000-000026000000}"/>
    <cellStyle name="60% - Accent2 2" xfId="76" xr:uid="{00000000-0005-0000-0000-000027000000}"/>
    <cellStyle name="60% - Accent3" xfId="16" xr:uid="{00000000-0005-0000-0000-000028000000}"/>
    <cellStyle name="60% - Accent3 2" xfId="77" xr:uid="{00000000-0005-0000-0000-000029000000}"/>
    <cellStyle name="60% - Accent4" xfId="17" xr:uid="{00000000-0005-0000-0000-00002A000000}"/>
    <cellStyle name="60% - Accent4 2" xfId="78" xr:uid="{00000000-0005-0000-0000-00002B000000}"/>
    <cellStyle name="60% - Accent5" xfId="18" xr:uid="{00000000-0005-0000-0000-00002C000000}"/>
    <cellStyle name="60% - Accent5 2" xfId="79" xr:uid="{00000000-0005-0000-0000-00002D000000}"/>
    <cellStyle name="60% - Accent6" xfId="19" xr:uid="{00000000-0005-0000-0000-00002E000000}"/>
    <cellStyle name="60% - Accent6 2" xfId="80" xr:uid="{00000000-0005-0000-0000-00002F000000}"/>
    <cellStyle name="60% - Colore 1 2" xfId="138" xr:uid="{00000000-0005-0000-0000-000030000000}"/>
    <cellStyle name="60% - Colore 2 2" xfId="139" xr:uid="{00000000-0005-0000-0000-000031000000}"/>
    <cellStyle name="60% - Colore 3 2" xfId="140" xr:uid="{00000000-0005-0000-0000-000032000000}"/>
    <cellStyle name="60% - Colore 4 2" xfId="141" xr:uid="{00000000-0005-0000-0000-000033000000}"/>
    <cellStyle name="60% - Colore 5 2" xfId="142" xr:uid="{00000000-0005-0000-0000-000034000000}"/>
    <cellStyle name="60% - Colore 6 2" xfId="143" xr:uid="{00000000-0005-0000-0000-000035000000}"/>
    <cellStyle name="Accent1" xfId="20" xr:uid="{00000000-0005-0000-0000-000036000000}"/>
    <cellStyle name="Accent1 2" xfId="81" xr:uid="{00000000-0005-0000-0000-000037000000}"/>
    <cellStyle name="Accent2" xfId="21" xr:uid="{00000000-0005-0000-0000-000038000000}"/>
    <cellStyle name="Accent2 2" xfId="82" xr:uid="{00000000-0005-0000-0000-000039000000}"/>
    <cellStyle name="Accent3" xfId="22" xr:uid="{00000000-0005-0000-0000-00003A000000}"/>
    <cellStyle name="Accent3 2" xfId="83" xr:uid="{00000000-0005-0000-0000-00003B000000}"/>
    <cellStyle name="Accent4" xfId="23" xr:uid="{00000000-0005-0000-0000-00003C000000}"/>
    <cellStyle name="Accent4 2" xfId="84" xr:uid="{00000000-0005-0000-0000-00003D000000}"/>
    <cellStyle name="Accent5" xfId="24" xr:uid="{00000000-0005-0000-0000-00003E000000}"/>
    <cellStyle name="Accent6" xfId="25" xr:uid="{00000000-0005-0000-0000-00003F000000}"/>
    <cellStyle name="Accent6 2" xfId="85" xr:uid="{00000000-0005-0000-0000-000040000000}"/>
    <cellStyle name="Bad" xfId="26" xr:uid="{00000000-0005-0000-0000-000041000000}"/>
    <cellStyle name="Bad 2" xfId="86" xr:uid="{00000000-0005-0000-0000-000042000000}"/>
    <cellStyle name="Calcolo 2" xfId="144" xr:uid="{00000000-0005-0000-0000-000043000000}"/>
    <cellStyle name="Calculation" xfId="27" xr:uid="{00000000-0005-0000-0000-000044000000}"/>
    <cellStyle name="Calculation 2" xfId="87" xr:uid="{00000000-0005-0000-0000-000045000000}"/>
    <cellStyle name="Cella collegata 2" xfId="145" xr:uid="{00000000-0005-0000-0000-000046000000}"/>
    <cellStyle name="Cella da controllare 2" xfId="146" xr:uid="{00000000-0005-0000-0000-000047000000}"/>
    <cellStyle name="Check Cell" xfId="28" xr:uid="{00000000-0005-0000-0000-000048000000}"/>
    <cellStyle name="Colore 1 2" xfId="147" xr:uid="{00000000-0005-0000-0000-000049000000}"/>
    <cellStyle name="Colore 2 2" xfId="148" xr:uid="{00000000-0005-0000-0000-00004A000000}"/>
    <cellStyle name="Colore 3 2" xfId="149" xr:uid="{00000000-0005-0000-0000-00004B000000}"/>
    <cellStyle name="Colore 4 2" xfId="150" xr:uid="{00000000-0005-0000-0000-00004C000000}"/>
    <cellStyle name="Colore 5 2" xfId="151" xr:uid="{00000000-0005-0000-0000-00004D000000}"/>
    <cellStyle name="Colore 6 2" xfId="152" xr:uid="{00000000-0005-0000-0000-00004E000000}"/>
    <cellStyle name="Currency [0]_M Netti Dett." xfId="29" xr:uid="{00000000-0005-0000-0000-00004F000000}"/>
    <cellStyle name="Currency_M Netti Dett." xfId="30" xr:uid="{00000000-0005-0000-0000-000050000000}"/>
    <cellStyle name="Dates" xfId="153" xr:uid="{00000000-0005-0000-0000-000051000000}"/>
    <cellStyle name="Euro" xfId="31" xr:uid="{00000000-0005-0000-0000-000052000000}"/>
    <cellStyle name="Euro 2" xfId="52" xr:uid="{00000000-0005-0000-0000-000053000000}"/>
    <cellStyle name="Euro 2 2" xfId="60" xr:uid="{00000000-0005-0000-0000-000054000000}"/>
    <cellStyle name="Euro 3" xfId="61" xr:uid="{00000000-0005-0000-0000-000055000000}"/>
    <cellStyle name="Euro 4" xfId="88" xr:uid="{00000000-0005-0000-0000-000056000000}"/>
    <cellStyle name="Euro_Inspot TvGen" xfId="197" xr:uid="{00000000-0005-0000-0000-000057000000}"/>
    <cellStyle name="Excel Built-in Normal" xfId="154" xr:uid="{00000000-0005-0000-0000-000058000000}"/>
    <cellStyle name="Explanatory Text" xfId="32" xr:uid="{00000000-0005-0000-0000-000059000000}"/>
    <cellStyle name="Good" xfId="33" xr:uid="{00000000-0005-0000-0000-00005A000000}"/>
    <cellStyle name="Good 2" xfId="89" xr:uid="{00000000-0005-0000-0000-00005B000000}"/>
    <cellStyle name="Heading 1" xfId="34" xr:uid="{00000000-0005-0000-0000-00005C000000}"/>
    <cellStyle name="Heading 1 2" xfId="90" xr:uid="{00000000-0005-0000-0000-00005D000000}"/>
    <cellStyle name="Heading 2" xfId="35" xr:uid="{00000000-0005-0000-0000-00005E000000}"/>
    <cellStyle name="Heading 2 2" xfId="91" xr:uid="{00000000-0005-0000-0000-00005F000000}"/>
    <cellStyle name="Heading 3" xfId="36" xr:uid="{00000000-0005-0000-0000-000060000000}"/>
    <cellStyle name="Heading 3 2" xfId="92" xr:uid="{00000000-0005-0000-0000-000061000000}"/>
    <cellStyle name="Heading 4" xfId="37" xr:uid="{00000000-0005-0000-0000-000062000000}"/>
    <cellStyle name="Heading 4 2" xfId="93" xr:uid="{00000000-0005-0000-0000-000063000000}"/>
    <cellStyle name="Input 2" xfId="62" xr:uid="{00000000-0005-0000-0000-000064000000}"/>
    <cellStyle name="Input 2 2" xfId="94" xr:uid="{00000000-0005-0000-0000-000065000000}"/>
    <cellStyle name="Linked Cell" xfId="38" xr:uid="{00000000-0005-0000-0000-000066000000}"/>
    <cellStyle name="Linked Cell 2" xfId="95" xr:uid="{00000000-0005-0000-0000-000067000000}"/>
    <cellStyle name="Migliaia [0] 2" xfId="39" xr:uid="{00000000-0005-0000-0000-000068000000}"/>
    <cellStyle name="Migliaia [0] 2 2" xfId="53" xr:uid="{00000000-0005-0000-0000-000069000000}"/>
    <cellStyle name="Migliaia [0] 2 2 2" xfId="155" xr:uid="{00000000-0005-0000-0000-00006A000000}"/>
    <cellStyle name="Migliaia [0] 2 2 2 2" xfId="210" xr:uid="{7F68231A-89FB-4CD0-9A89-70AFFCCAD85E}"/>
    <cellStyle name="Migliaia [0] 2 2 2 2 2" xfId="252" xr:uid="{BA3199C7-9E47-42AA-A7A2-4E753E884FDA}"/>
    <cellStyle name="Migliaia [0] 2 2 2 2 2 2" xfId="334" xr:uid="{AA103CE8-CA8C-4C62-846A-4917FAC2A342}"/>
    <cellStyle name="Migliaia [0] 2 2 2 2 2 2 2" xfId="496" xr:uid="{850D42A3-FDBF-4516-840A-839ED61EB99C}"/>
    <cellStyle name="Migliaia [0] 2 2 2 2 2 2 2 2" xfId="821" xr:uid="{D5EDEF1D-EAD0-4D49-9C27-74D1B814D640}"/>
    <cellStyle name="Migliaia [0] 2 2 2 2 2 2 3" xfId="659" xr:uid="{1EB80FBA-CF9A-43E2-B6D0-A89F388F5BC8}"/>
    <cellStyle name="Migliaia [0] 2 2 2 2 2 3" xfId="415" xr:uid="{EDE0626F-4EFB-4F3F-932C-C7635EB6D151}"/>
    <cellStyle name="Migliaia [0] 2 2 2 2 2 3 2" xfId="740" xr:uid="{49270DE8-FD1A-4F22-96CF-02B4B33E7BE9}"/>
    <cellStyle name="Migliaia [0] 2 2 2 2 2 4" xfId="578" xr:uid="{F9D25E18-54E8-4AC9-9446-9AEED4B4CC1F}"/>
    <cellStyle name="Migliaia [0] 2 2 2 2 3" xfId="294" xr:uid="{82D25755-B2A5-449D-8851-7B10DB73DA35}"/>
    <cellStyle name="Migliaia [0] 2 2 2 2 3 2" xfId="456" xr:uid="{85FE7A32-C20A-4D67-A068-FEF2ABF29D26}"/>
    <cellStyle name="Migliaia [0] 2 2 2 2 3 2 2" xfId="781" xr:uid="{05E76225-49CD-413A-9906-4D0C1EF20E52}"/>
    <cellStyle name="Migliaia [0] 2 2 2 2 3 3" xfId="619" xr:uid="{0E782D53-E4E3-4A0E-96C6-70F9C9D9C4FC}"/>
    <cellStyle name="Migliaia [0] 2 2 2 2 4" xfId="375" xr:uid="{44B82BEE-4E5F-4980-A025-CB4D4785B44F}"/>
    <cellStyle name="Migliaia [0] 2 2 2 2 4 2" xfId="700" xr:uid="{A97D6B4C-E2F1-4BCE-ACCC-BCB7F865D94B}"/>
    <cellStyle name="Migliaia [0] 2 2 2 2 5" xfId="538" xr:uid="{20E02BE1-7F97-4E06-A7B8-85F02CB463F4}"/>
    <cellStyle name="Migliaia [0] 2 2 2 3" xfId="232" xr:uid="{34A317F1-8EB3-40BB-9389-BD55D58231E1}"/>
    <cellStyle name="Migliaia [0] 2 2 2 3 2" xfId="314" xr:uid="{088D580D-B2E3-4871-9095-701E078546ED}"/>
    <cellStyle name="Migliaia [0] 2 2 2 3 2 2" xfId="476" xr:uid="{6B9A27ED-9136-481C-8BF3-7FB8E3979C5B}"/>
    <cellStyle name="Migliaia [0] 2 2 2 3 2 2 2" xfId="801" xr:uid="{8C3E44EA-EAE9-4D29-B6A7-815DFB0FDFD0}"/>
    <cellStyle name="Migliaia [0] 2 2 2 3 2 3" xfId="639" xr:uid="{504A833A-5BAA-4255-91C5-2D751344BC5F}"/>
    <cellStyle name="Migliaia [0] 2 2 2 3 3" xfId="395" xr:uid="{13952D60-C72F-447A-B4CB-E0EE68555798}"/>
    <cellStyle name="Migliaia [0] 2 2 2 3 3 2" xfId="720" xr:uid="{9811FC49-3C8F-4677-9ABA-FDEEE39A893A}"/>
    <cellStyle name="Migliaia [0] 2 2 2 3 4" xfId="558" xr:uid="{515A64D6-2405-4021-82E1-B9AEEB7FBDE1}"/>
    <cellStyle name="Migliaia [0] 2 2 2 4" xfId="274" xr:uid="{CC65CDD5-E7BC-4755-9D0C-B20C6B2EAC45}"/>
    <cellStyle name="Migliaia [0] 2 2 2 4 2" xfId="436" xr:uid="{3F6A3437-17CB-4B1B-82FF-5990245E04F6}"/>
    <cellStyle name="Migliaia [0] 2 2 2 4 2 2" xfId="761" xr:uid="{C37B3BB5-C82C-475B-9B0A-0C784E59949B}"/>
    <cellStyle name="Migliaia [0] 2 2 2 4 3" xfId="599" xr:uid="{D703B7DB-0CFF-4D68-AEE6-C227B194339F}"/>
    <cellStyle name="Migliaia [0] 2 2 2 5" xfId="355" xr:uid="{F36AF7C2-801F-4E3E-821C-E05CCEADF296}"/>
    <cellStyle name="Migliaia [0] 2 2 2 5 2" xfId="680" xr:uid="{FD4C28A2-A836-4112-BE82-D3AF509E46D7}"/>
    <cellStyle name="Migliaia [0] 2 2 2 6" xfId="518" xr:uid="{FA011004-7D5D-45A3-8052-D93EE4A4FC7B}"/>
    <cellStyle name="Migliaia [0] 2 2 3" xfId="206" xr:uid="{91772F5C-6A90-4788-8817-450ACBCABA76}"/>
    <cellStyle name="Migliaia [0] 2 2 3 2" xfId="249" xr:uid="{5C7AC15F-A2AC-49C6-9169-C3608988D72B}"/>
    <cellStyle name="Migliaia [0] 2 2 3 2 2" xfId="331" xr:uid="{6F72DFD4-7D15-4FE8-9F0C-B207CD25CD5A}"/>
    <cellStyle name="Migliaia [0] 2 2 3 2 2 2" xfId="493" xr:uid="{FD13ADC9-B952-4ADF-9D15-97A2C2E53DC8}"/>
    <cellStyle name="Migliaia [0] 2 2 3 2 2 2 2" xfId="818" xr:uid="{110691F2-4611-4235-B1BB-B1234249B608}"/>
    <cellStyle name="Migliaia [0] 2 2 3 2 2 3" xfId="656" xr:uid="{3D77C318-4963-4B49-B87F-CF11D9215DD6}"/>
    <cellStyle name="Migliaia [0] 2 2 3 2 3" xfId="412" xr:uid="{440FC144-52E5-40F4-8B31-37C06DCBEC38}"/>
    <cellStyle name="Migliaia [0] 2 2 3 2 3 2" xfId="737" xr:uid="{6BB20DB1-CB8F-4C3F-A98B-B79D3FC385D6}"/>
    <cellStyle name="Migliaia [0] 2 2 3 2 4" xfId="575" xr:uid="{CA0375AA-098F-4798-A996-481C13969D93}"/>
    <cellStyle name="Migliaia [0] 2 2 3 3" xfId="291" xr:uid="{1F609729-500D-49EC-9EC8-E7E7AB9269DD}"/>
    <cellStyle name="Migliaia [0] 2 2 3 3 2" xfId="453" xr:uid="{A24DEF77-7A0C-44F3-BF83-51680DA2B806}"/>
    <cellStyle name="Migliaia [0] 2 2 3 3 2 2" xfId="778" xr:uid="{E85D4251-B626-4B32-A796-ED0E9DA5EB3F}"/>
    <cellStyle name="Migliaia [0] 2 2 3 3 3" xfId="616" xr:uid="{9103FF13-178A-47F3-BA33-20159A3A1D79}"/>
    <cellStyle name="Migliaia [0] 2 2 3 4" xfId="372" xr:uid="{2E5FD035-86ED-4A11-9C78-045FEC0052C6}"/>
    <cellStyle name="Migliaia [0] 2 2 3 4 2" xfId="697" xr:uid="{0599DD43-EC9B-4B94-85E5-29CDB0E2F301}"/>
    <cellStyle name="Migliaia [0] 2 2 3 5" xfId="535" xr:uid="{1079DD70-1EFC-4FA4-A3D7-067B2863074D}"/>
    <cellStyle name="Migliaia [0] 2 2 4" xfId="229" xr:uid="{95E44552-1669-4FCF-B597-80D63ACE4FC3}"/>
    <cellStyle name="Migliaia [0] 2 2 4 2" xfId="311" xr:uid="{0AA0D452-0C31-488D-906E-1BED11E278AE}"/>
    <cellStyle name="Migliaia [0] 2 2 4 2 2" xfId="473" xr:uid="{B56E5EFD-6471-4D29-8E75-2B1887147FB6}"/>
    <cellStyle name="Migliaia [0] 2 2 4 2 2 2" xfId="798" xr:uid="{80010171-190F-47EF-9B90-D260F70DF650}"/>
    <cellStyle name="Migliaia [0] 2 2 4 2 3" xfId="636" xr:uid="{518DA62A-7F00-47BA-8B69-8B16196D1DD5}"/>
    <cellStyle name="Migliaia [0] 2 2 4 3" xfId="392" xr:uid="{14C2858E-D856-4CC8-A99B-E8841F8CBCB3}"/>
    <cellStyle name="Migliaia [0] 2 2 4 3 2" xfId="717" xr:uid="{A425413C-2426-411C-A760-EF13EFD34715}"/>
    <cellStyle name="Migliaia [0] 2 2 4 4" xfId="555" xr:uid="{CB6B42A1-ABD6-4DFA-8538-8723A1C37BD6}"/>
    <cellStyle name="Migliaia [0] 2 2 5" xfId="271" xr:uid="{363C0175-F281-41D2-88DF-D9310BD4439A}"/>
    <cellStyle name="Migliaia [0] 2 2 5 2" xfId="433" xr:uid="{2EED95C2-B30F-49C4-A6C8-98A81B034156}"/>
    <cellStyle name="Migliaia [0] 2 2 5 2 2" xfId="758" xr:uid="{A3DDA67E-432E-48F2-8D9F-7C0BCACB3C73}"/>
    <cellStyle name="Migliaia [0] 2 2 5 3" xfId="596" xr:uid="{0751F1C9-25C1-4D70-B727-3532CE5EF61F}"/>
    <cellStyle name="Migliaia [0] 2 2 6" xfId="352" xr:uid="{D9C60A39-7E07-436E-8CBC-E52100897EE0}"/>
    <cellStyle name="Migliaia [0] 2 2 6 2" xfId="677" xr:uid="{4AA0295B-FDE1-48B9-A55C-BE5EB7895681}"/>
    <cellStyle name="Migliaia [0] 2 2 7" xfId="515" xr:uid="{C751D848-E50E-4853-9664-EFFC7A910382}"/>
    <cellStyle name="Migliaia [0] 2 3" xfId="156" xr:uid="{00000000-0005-0000-0000-00006B000000}"/>
    <cellStyle name="Migliaia [0] 2 3 2" xfId="211" xr:uid="{45B70858-D7DA-493F-8ED6-3B7DEC7687E4}"/>
    <cellStyle name="Migliaia [0] 2 3 2 2" xfId="253" xr:uid="{79133610-BD32-434C-8777-845E8957CF0D}"/>
    <cellStyle name="Migliaia [0] 2 3 2 2 2" xfId="335" xr:uid="{B7993E8F-DC4C-43BA-943C-3EC3F82FA4CF}"/>
    <cellStyle name="Migliaia [0] 2 3 2 2 2 2" xfId="497" xr:uid="{A8A1B534-1D72-43BC-A390-CB7DD48F0819}"/>
    <cellStyle name="Migliaia [0] 2 3 2 2 2 2 2" xfId="822" xr:uid="{42F5FAF0-4398-471E-933A-C38A85B8E2DF}"/>
    <cellStyle name="Migliaia [0] 2 3 2 2 2 3" xfId="660" xr:uid="{111CCBCE-3310-450F-BA8E-DEE0B15C08BB}"/>
    <cellStyle name="Migliaia [0] 2 3 2 2 3" xfId="416" xr:uid="{C28B84CF-FE57-4225-82E9-29B770C179BA}"/>
    <cellStyle name="Migliaia [0] 2 3 2 2 3 2" xfId="741" xr:uid="{B041C290-8D9C-4DDE-9C18-F3BABCA14D5F}"/>
    <cellStyle name="Migliaia [0] 2 3 2 2 4" xfId="579" xr:uid="{A47C694F-73B9-4BBC-932E-9DF9F05404F4}"/>
    <cellStyle name="Migliaia [0] 2 3 2 3" xfId="295" xr:uid="{81AC15E9-D5E4-47A7-8F37-5ADEBED67019}"/>
    <cellStyle name="Migliaia [0] 2 3 2 3 2" xfId="457" xr:uid="{41F81848-F5AC-4339-BB47-A01F8FF2E41E}"/>
    <cellStyle name="Migliaia [0] 2 3 2 3 2 2" xfId="782" xr:uid="{782E1097-1E25-4B68-A296-B9E102656FF5}"/>
    <cellStyle name="Migliaia [0] 2 3 2 3 3" xfId="620" xr:uid="{1F8229D6-A49D-4A21-976E-CD90BEF52C45}"/>
    <cellStyle name="Migliaia [0] 2 3 2 4" xfId="376" xr:uid="{A9853D80-5F1A-4039-9108-4A154A40B99D}"/>
    <cellStyle name="Migliaia [0] 2 3 2 4 2" xfId="701" xr:uid="{9195B93D-0E4B-46ED-B243-28C85DB28AEA}"/>
    <cellStyle name="Migliaia [0] 2 3 2 5" xfId="539" xr:uid="{8B9630F4-5AC1-4AFC-90ED-AA26CED38CB1}"/>
    <cellStyle name="Migliaia [0] 2 3 3" xfId="233" xr:uid="{2F1B1FF9-FCBF-41C7-9991-61E12F98FC35}"/>
    <cellStyle name="Migliaia [0] 2 3 3 2" xfId="315" xr:uid="{546BE13B-AA4A-40B3-B07F-AE0071B90DAA}"/>
    <cellStyle name="Migliaia [0] 2 3 3 2 2" xfId="477" xr:uid="{79D7BC6D-D90E-4F31-9420-7EB2A63592E5}"/>
    <cellStyle name="Migliaia [0] 2 3 3 2 2 2" xfId="802" xr:uid="{CD679A58-F8F9-41F4-8A88-F6D211028081}"/>
    <cellStyle name="Migliaia [0] 2 3 3 2 3" xfId="640" xr:uid="{753E4B47-032C-4CB8-9808-AEE7EE834FF1}"/>
    <cellStyle name="Migliaia [0] 2 3 3 3" xfId="396" xr:uid="{BD2A2B09-345A-4B40-A2EE-79A2183A7881}"/>
    <cellStyle name="Migliaia [0] 2 3 3 3 2" xfId="721" xr:uid="{879312D7-D5E6-4F56-ACF4-76DCF0E1E1D7}"/>
    <cellStyle name="Migliaia [0] 2 3 3 4" xfId="559" xr:uid="{3F6A6986-CEE2-429C-9418-72276D0B04DB}"/>
    <cellStyle name="Migliaia [0] 2 3 4" xfId="275" xr:uid="{1960EE92-BA0A-44DF-AC43-A02DAF767AA0}"/>
    <cellStyle name="Migliaia [0] 2 3 4 2" xfId="437" xr:uid="{5C568C8C-4E29-46A9-BECD-0E69BCC7C091}"/>
    <cellStyle name="Migliaia [0] 2 3 4 2 2" xfId="762" xr:uid="{28D08479-20EE-4FAE-8ACD-62E04FEB5B4E}"/>
    <cellStyle name="Migliaia [0] 2 3 4 3" xfId="600" xr:uid="{8BAB9B87-A111-411E-B614-587FD496ABBD}"/>
    <cellStyle name="Migliaia [0] 2 3 5" xfId="356" xr:uid="{88FA2EDD-F38D-4EE7-9E73-C649638DA1F1}"/>
    <cellStyle name="Migliaia [0] 2 3 5 2" xfId="681" xr:uid="{8E79895B-C40B-4FA1-B419-49933EDF5070}"/>
    <cellStyle name="Migliaia [0] 2 3 6" xfId="519" xr:uid="{C9CC8948-C943-4632-8AA0-7FBADC9B0CBF}"/>
    <cellStyle name="Migliaia [0] 2 4" xfId="204" xr:uid="{533B1670-FFF8-4593-99BE-5D93676D2D57}"/>
    <cellStyle name="Migliaia [0] 2 4 2" xfId="247" xr:uid="{A71C1AF7-1F4D-43BC-87FB-7560DF027C1A}"/>
    <cellStyle name="Migliaia [0] 2 4 2 2" xfId="329" xr:uid="{C316A758-B340-4179-A69F-1B5867EEBFFC}"/>
    <cellStyle name="Migliaia [0] 2 4 2 2 2" xfId="491" xr:uid="{D5E5B726-2017-42F3-B44D-1E1CCE135A32}"/>
    <cellStyle name="Migliaia [0] 2 4 2 2 2 2" xfId="816" xr:uid="{4EC4E3BD-021B-47F2-A3E5-C3957DAFBC50}"/>
    <cellStyle name="Migliaia [0] 2 4 2 2 3" xfId="654" xr:uid="{72996D7D-F5A0-4B17-87F0-1F35C235D91A}"/>
    <cellStyle name="Migliaia [0] 2 4 2 3" xfId="410" xr:uid="{D83EB735-D328-49CA-826B-374E54E2F6BA}"/>
    <cellStyle name="Migliaia [0] 2 4 2 3 2" xfId="735" xr:uid="{4923D5F7-DF08-492D-9553-BC5CCB87FDBF}"/>
    <cellStyle name="Migliaia [0] 2 4 2 4" xfId="573" xr:uid="{45B75452-6009-4246-B65F-9B4B61DF456B}"/>
    <cellStyle name="Migliaia [0] 2 4 3" xfId="289" xr:uid="{9AE70EB8-A5DA-4F33-87FA-D25656145A07}"/>
    <cellStyle name="Migliaia [0] 2 4 3 2" xfId="451" xr:uid="{E139EDD9-D456-458B-8287-FA7B5D96AB31}"/>
    <cellStyle name="Migliaia [0] 2 4 3 2 2" xfId="776" xr:uid="{18EB99F2-981A-472D-BCA7-69FC025B12DD}"/>
    <cellStyle name="Migliaia [0] 2 4 3 3" xfId="614" xr:uid="{88B1F149-B54B-4EC0-B5A5-DF2B56176AF5}"/>
    <cellStyle name="Migliaia [0] 2 4 4" xfId="370" xr:uid="{047FA64E-AD93-4776-931A-A99FFCB02B3B}"/>
    <cellStyle name="Migliaia [0] 2 4 4 2" xfId="695" xr:uid="{BDBE8A99-789B-4684-95F0-A8F288628D0A}"/>
    <cellStyle name="Migliaia [0] 2 4 5" xfId="533" xr:uid="{1BDEFCD3-E205-4801-A20A-FB53B300DC00}"/>
    <cellStyle name="Migliaia [0] 2 5" xfId="227" xr:uid="{B1E45453-8508-448F-8130-CFFD4A3831DC}"/>
    <cellStyle name="Migliaia [0] 2 5 2" xfId="309" xr:uid="{7EEEC0AC-5F64-40FB-9B73-00F9F8E3083F}"/>
    <cellStyle name="Migliaia [0] 2 5 2 2" xfId="471" xr:uid="{86D94421-C559-4AD0-BF65-466A192DA1C5}"/>
    <cellStyle name="Migliaia [0] 2 5 2 2 2" xfId="796" xr:uid="{3AD6931B-8E97-412C-8CD8-42446055AFD7}"/>
    <cellStyle name="Migliaia [0] 2 5 2 3" xfId="634" xr:uid="{7A139526-20CC-4E15-82A8-2EE93BF355A7}"/>
    <cellStyle name="Migliaia [0] 2 5 3" xfId="390" xr:uid="{09663C25-8303-4626-BBDB-C8F74290E447}"/>
    <cellStyle name="Migliaia [0] 2 5 3 2" xfId="715" xr:uid="{4E12662A-1F49-42CC-90D6-D4A99697D4A5}"/>
    <cellStyle name="Migliaia [0] 2 5 4" xfId="553" xr:uid="{11757B4A-A5C2-4742-96C7-4E24F94BD470}"/>
    <cellStyle name="Migliaia [0] 2 6" xfId="269" xr:uid="{5B9E9F7D-9BD2-456F-9636-210B3075B0A7}"/>
    <cellStyle name="Migliaia [0] 2 6 2" xfId="431" xr:uid="{002A78AC-9BD7-4D6E-A0B3-7D9DCE390BDF}"/>
    <cellStyle name="Migliaia [0] 2 6 2 2" xfId="756" xr:uid="{4E41A467-FB57-4582-BF8E-0F576D80B59F}"/>
    <cellStyle name="Migliaia [0] 2 6 3" xfId="594" xr:uid="{3639056A-1A03-4030-957E-8FDED419DCF5}"/>
    <cellStyle name="Migliaia [0] 2 7" xfId="350" xr:uid="{D7DEB932-60C3-4F28-868D-C6766C1B18B4}"/>
    <cellStyle name="Migliaia [0] 2 7 2" xfId="675" xr:uid="{C469DD24-B098-466C-ADB7-50BAAC671A34}"/>
    <cellStyle name="Migliaia [0] 2 8" xfId="513" xr:uid="{F1FB6019-1217-426C-9881-7977C333A0CC}"/>
    <cellStyle name="Migliaia [0] 3" xfId="49" xr:uid="{00000000-0005-0000-0000-00006C000000}"/>
    <cellStyle name="Migliaia [0] 3 2" xfId="205" xr:uid="{FBCBCD83-7ABD-4F70-AD6F-B655AC2AF5F2}"/>
    <cellStyle name="Migliaia [0] 3 2 2" xfId="248" xr:uid="{0D3A500F-BF14-45E7-A547-6A442A86CE2B}"/>
    <cellStyle name="Migliaia [0] 3 2 2 2" xfId="330" xr:uid="{7FA07870-5168-4594-B3CF-747A1C8A361C}"/>
    <cellStyle name="Migliaia [0] 3 2 2 2 2" xfId="492" xr:uid="{C5C2A172-4FF1-4739-8FFC-05DCF1E62341}"/>
    <cellStyle name="Migliaia [0] 3 2 2 2 2 2" xfId="817" xr:uid="{1BCAC5AF-DC14-4A97-AAD0-5DDE6BB2DDE8}"/>
    <cellStyle name="Migliaia [0] 3 2 2 2 3" xfId="655" xr:uid="{9DCC22AD-24DC-4B11-A09C-6B8B545AAE4F}"/>
    <cellStyle name="Migliaia [0] 3 2 2 3" xfId="411" xr:uid="{C8526E7B-2B12-4251-B7D5-0764E58D5F2A}"/>
    <cellStyle name="Migliaia [0] 3 2 2 3 2" xfId="736" xr:uid="{C36A01AD-A1AA-45D4-BBF0-EE18F24BFF62}"/>
    <cellStyle name="Migliaia [0] 3 2 2 4" xfId="574" xr:uid="{2370812E-C8EA-4F6E-9B3D-CB946625CBE0}"/>
    <cellStyle name="Migliaia [0] 3 2 3" xfId="290" xr:uid="{D5221D3D-4C8B-49CE-BC57-3894C2389778}"/>
    <cellStyle name="Migliaia [0] 3 2 3 2" xfId="452" xr:uid="{2E8DB2DB-D7F8-42FC-9088-E3000A4B7ECD}"/>
    <cellStyle name="Migliaia [0] 3 2 3 2 2" xfId="777" xr:uid="{141CD1EF-1540-491D-B87F-CD4A1928DF26}"/>
    <cellStyle name="Migliaia [0] 3 2 3 3" xfId="615" xr:uid="{96D0E219-361E-46E0-88EC-5AE79861D378}"/>
    <cellStyle name="Migliaia [0] 3 2 4" xfId="371" xr:uid="{15A3C3A7-8784-4629-9691-1843590A1C32}"/>
    <cellStyle name="Migliaia [0] 3 2 4 2" xfId="696" xr:uid="{6B54658E-07B6-41EB-8199-3EC1D53331E6}"/>
    <cellStyle name="Migliaia [0] 3 2 5" xfId="534" xr:uid="{8B9D24C4-6314-4291-9533-59CF6AB9BA7C}"/>
    <cellStyle name="Migliaia [0] 3 3" xfId="228" xr:uid="{A2BBA61C-8A6C-4D72-A15B-BDEEABCF3B0A}"/>
    <cellStyle name="Migliaia [0] 3 3 2" xfId="310" xr:uid="{BC409D62-EFAA-4D60-993C-B34F4035BB31}"/>
    <cellStyle name="Migliaia [0] 3 3 2 2" xfId="472" xr:uid="{ABA374CB-F83E-4B81-8FAC-DD5A6386D249}"/>
    <cellStyle name="Migliaia [0] 3 3 2 2 2" xfId="797" xr:uid="{80EF06BB-88B8-4EBD-B9B3-DCF4924FAB82}"/>
    <cellStyle name="Migliaia [0] 3 3 2 3" xfId="635" xr:uid="{365C9CE9-26BD-4F97-9C05-7C6D38EB9BCC}"/>
    <cellStyle name="Migliaia [0] 3 3 3" xfId="391" xr:uid="{6191A8B1-97EB-454C-9A95-E3E6C726638B}"/>
    <cellStyle name="Migliaia [0] 3 3 3 2" xfId="716" xr:uid="{81134B9A-D59C-49A8-8B5A-CC71A20A2C29}"/>
    <cellStyle name="Migliaia [0] 3 3 4" xfId="554" xr:uid="{600B1C59-528B-4130-ADAA-2430249E9052}"/>
    <cellStyle name="Migliaia [0] 3 4" xfId="270" xr:uid="{F75986E2-9518-4963-AF3C-854D0D8702BA}"/>
    <cellStyle name="Migliaia [0] 3 4 2" xfId="432" xr:uid="{4485A556-11CE-41EC-A28D-49C611E1E5E0}"/>
    <cellStyle name="Migliaia [0] 3 4 2 2" xfId="757" xr:uid="{C4989050-2178-47EE-9ED3-AB526CC7173A}"/>
    <cellStyle name="Migliaia [0] 3 4 3" xfId="595" xr:uid="{5E948742-DFFC-4DCF-BD45-D4F7B131A738}"/>
    <cellStyle name="Migliaia [0] 3 5" xfId="351" xr:uid="{8432546F-D211-4F33-9AD4-E86B4C97B4BA}"/>
    <cellStyle name="Migliaia [0] 3 5 2" xfId="676" xr:uid="{BC0A9362-F39B-4AB1-91E8-8CC18FD13E8E}"/>
    <cellStyle name="Migliaia [0] 3 6" xfId="514" xr:uid="{6F34B4F1-5B5C-487D-96F7-DC444201BA3F}"/>
    <cellStyle name="Migliaia [0] 4" xfId="157" xr:uid="{00000000-0005-0000-0000-00006D000000}"/>
    <cellStyle name="Migliaia [0] 4 2" xfId="158" xr:uid="{00000000-0005-0000-0000-00006E000000}"/>
    <cellStyle name="Migliaia [0] 4 2 2" xfId="213" xr:uid="{6834FBE9-61F3-4C99-B97B-3B27DB04DACA}"/>
    <cellStyle name="Migliaia [0] 4 2 2 2" xfId="255" xr:uid="{9CA1203C-7DAD-471E-96BE-859FF660664D}"/>
    <cellStyle name="Migliaia [0] 4 2 2 2 2" xfId="337" xr:uid="{14BF7EF8-CA16-40AE-8836-C193328C2866}"/>
    <cellStyle name="Migliaia [0] 4 2 2 2 2 2" xfId="499" xr:uid="{8C76267E-9E8D-4E47-90FB-FA70C4298DBB}"/>
    <cellStyle name="Migliaia [0] 4 2 2 2 2 2 2" xfId="824" xr:uid="{F7872F32-C920-438D-BAFB-5799AD06FE63}"/>
    <cellStyle name="Migliaia [0] 4 2 2 2 2 3" xfId="662" xr:uid="{1D47BFF6-BCE9-44A6-9F5F-E26BC6770BE0}"/>
    <cellStyle name="Migliaia [0] 4 2 2 2 3" xfId="418" xr:uid="{7EF0E5A4-9255-4DBB-B01E-021B732F5549}"/>
    <cellStyle name="Migliaia [0] 4 2 2 2 3 2" xfId="743" xr:uid="{D38A17EA-7188-413E-A953-8F33601AB8DB}"/>
    <cellStyle name="Migliaia [0] 4 2 2 2 4" xfId="581" xr:uid="{E4D74EA8-69DE-4019-8627-4E3FE1B75055}"/>
    <cellStyle name="Migliaia [0] 4 2 2 3" xfId="297" xr:uid="{AB2C0816-214E-475C-BFB3-B074DDF371E9}"/>
    <cellStyle name="Migliaia [0] 4 2 2 3 2" xfId="459" xr:uid="{589F2ED3-62AE-496A-BF4D-76D34FE9B2CF}"/>
    <cellStyle name="Migliaia [0] 4 2 2 3 2 2" xfId="784" xr:uid="{5A623E7B-B3FF-4F57-BA9D-1185A88DFCCF}"/>
    <cellStyle name="Migliaia [0] 4 2 2 3 3" xfId="622" xr:uid="{1B25B485-09FC-4CEB-AF47-53F7E060194C}"/>
    <cellStyle name="Migliaia [0] 4 2 2 4" xfId="378" xr:uid="{6B9FAE0A-3435-4A92-9CF5-BEA662B91E02}"/>
    <cellStyle name="Migliaia [0] 4 2 2 4 2" xfId="703" xr:uid="{4CC7FBD2-D9B5-4F67-9D74-7C6F7D5F2059}"/>
    <cellStyle name="Migliaia [0] 4 2 2 5" xfId="541" xr:uid="{F59B1999-27B8-4B19-8D09-229F1D7E53EB}"/>
    <cellStyle name="Migliaia [0] 4 2 3" xfId="235" xr:uid="{40C637B7-8325-4A2D-8790-27AC118804B9}"/>
    <cellStyle name="Migliaia [0] 4 2 3 2" xfId="317" xr:uid="{6EF8D82E-16DF-437B-B0ED-141624BCA124}"/>
    <cellStyle name="Migliaia [0] 4 2 3 2 2" xfId="479" xr:uid="{6EE97328-2D2C-4919-BF14-FDC9E9C3653D}"/>
    <cellStyle name="Migliaia [0] 4 2 3 2 2 2" xfId="804" xr:uid="{E4D780EA-7342-4DA6-A980-098359944863}"/>
    <cellStyle name="Migliaia [0] 4 2 3 2 3" xfId="642" xr:uid="{38E013CA-0C71-4C20-8966-451C4854C3CA}"/>
    <cellStyle name="Migliaia [0] 4 2 3 3" xfId="398" xr:uid="{2CFD94A8-147C-42C7-B18A-A7B509D41E6B}"/>
    <cellStyle name="Migliaia [0] 4 2 3 3 2" xfId="723" xr:uid="{F38F49BC-5C67-441E-9994-D7C54E5E45EC}"/>
    <cellStyle name="Migliaia [0] 4 2 3 4" xfId="561" xr:uid="{0AB4654D-C157-4765-B9D0-353DFD007EF4}"/>
    <cellStyle name="Migliaia [0] 4 2 4" xfId="277" xr:uid="{6A8C30B6-2B81-492D-9FCF-2003E74B0FAC}"/>
    <cellStyle name="Migliaia [0] 4 2 4 2" xfId="439" xr:uid="{71A2DBFC-B78F-464A-855D-7659B3E8F012}"/>
    <cellStyle name="Migliaia [0] 4 2 4 2 2" xfId="764" xr:uid="{B4B1C9A7-C76D-4C81-842D-5D1CB133AAD7}"/>
    <cellStyle name="Migliaia [0] 4 2 4 3" xfId="602" xr:uid="{7E5EEFE8-3B35-4439-ACDA-B89336A0A484}"/>
    <cellStyle name="Migliaia [0] 4 2 5" xfId="358" xr:uid="{8ED606E7-BE03-4ACF-86AD-7ABBB7C2E5D3}"/>
    <cellStyle name="Migliaia [0] 4 2 5 2" xfId="683" xr:uid="{F1702E0D-7A86-4F18-A244-98DBD5986592}"/>
    <cellStyle name="Migliaia [0] 4 2 6" xfId="521" xr:uid="{03E0673F-A029-453A-AA79-59137F8775CE}"/>
    <cellStyle name="Migliaia [0] 4 3" xfId="212" xr:uid="{D67AE182-7F91-450F-A11B-A770B1FBFC53}"/>
    <cellStyle name="Migliaia [0] 4 3 2" xfId="254" xr:uid="{0C4FA083-FDA1-4B0F-8D41-D9068FCAE11F}"/>
    <cellStyle name="Migliaia [0] 4 3 2 2" xfId="336" xr:uid="{666DB201-193A-4E81-BF77-1F21F87974C4}"/>
    <cellStyle name="Migliaia [0] 4 3 2 2 2" xfId="498" xr:uid="{7215AA3E-A9BD-4F52-B643-5E0361C4D719}"/>
    <cellStyle name="Migliaia [0] 4 3 2 2 2 2" xfId="823" xr:uid="{7FFDACE1-065E-4D16-A3B8-29437C1B0788}"/>
    <cellStyle name="Migliaia [0] 4 3 2 2 3" xfId="661" xr:uid="{C48E4F86-A3CE-4AF5-99F8-FA261D55C4B0}"/>
    <cellStyle name="Migliaia [0] 4 3 2 3" xfId="417" xr:uid="{12383DB5-389A-490B-9437-B57326C04583}"/>
    <cellStyle name="Migliaia [0] 4 3 2 3 2" xfId="742" xr:uid="{35B86540-576B-4F3A-8A9D-64AB9C210BD4}"/>
    <cellStyle name="Migliaia [0] 4 3 2 4" xfId="580" xr:uid="{F7DAFFC8-423B-4007-A62C-F8EEA67B3ECD}"/>
    <cellStyle name="Migliaia [0] 4 3 3" xfId="296" xr:uid="{AAE6D54A-8B50-4E41-B8CA-089B09B54DF8}"/>
    <cellStyle name="Migliaia [0] 4 3 3 2" xfId="458" xr:uid="{12CB480C-8CE5-4415-AAAC-DF7E7E7B8E1B}"/>
    <cellStyle name="Migliaia [0] 4 3 3 2 2" xfId="783" xr:uid="{48BA8032-B9D3-4A61-BA81-9FA499F52824}"/>
    <cellStyle name="Migliaia [0] 4 3 3 3" xfId="621" xr:uid="{C5489904-9F0A-43B3-9E0B-CCCD59ECDDF2}"/>
    <cellStyle name="Migliaia [0] 4 3 4" xfId="377" xr:uid="{D529AF27-6B21-48E5-85A8-B541A44EDF05}"/>
    <cellStyle name="Migliaia [0] 4 3 4 2" xfId="702" xr:uid="{D0A41B0B-0530-445D-8CF0-8386DF2A41A2}"/>
    <cellStyle name="Migliaia [0] 4 3 5" xfId="540" xr:uid="{59E76FFF-E56A-4180-BA2A-8EFFE5E41059}"/>
    <cellStyle name="Migliaia [0] 4 4" xfId="234" xr:uid="{780AB0F3-F213-471E-8950-568542B93BFA}"/>
    <cellStyle name="Migliaia [0] 4 4 2" xfId="316" xr:uid="{0FA8FD99-DE59-415B-AC02-D07319DF61DA}"/>
    <cellStyle name="Migliaia [0] 4 4 2 2" xfId="478" xr:uid="{3D96FB48-72FC-48EC-AD10-336DF9FA2C7B}"/>
    <cellStyle name="Migliaia [0] 4 4 2 2 2" xfId="803" xr:uid="{28291079-2CD1-4D15-8559-4C9704A4DD69}"/>
    <cellStyle name="Migliaia [0] 4 4 2 3" xfId="641" xr:uid="{1F33A114-2F66-4405-B1DD-C5C574C9EEE4}"/>
    <cellStyle name="Migliaia [0] 4 4 3" xfId="397" xr:uid="{A1E7D37F-A860-4612-A74A-64B30E0EBB03}"/>
    <cellStyle name="Migliaia [0] 4 4 3 2" xfId="722" xr:uid="{3E3CDB51-107C-4466-B711-E9F308494839}"/>
    <cellStyle name="Migliaia [0] 4 4 4" xfId="560" xr:uid="{EAAA0A4D-E809-4D6F-A302-9DB99CB1B0F5}"/>
    <cellStyle name="Migliaia [0] 4 5" xfId="276" xr:uid="{25A1FE24-228D-4A51-83DB-5197BF563A10}"/>
    <cellStyle name="Migliaia [0] 4 5 2" xfId="438" xr:uid="{1D66E82C-193C-4316-8645-4BBB934BFCFA}"/>
    <cellStyle name="Migliaia [0] 4 5 2 2" xfId="763" xr:uid="{7EEC3615-25A3-4651-9608-A8CBB71C2B93}"/>
    <cellStyle name="Migliaia [0] 4 5 3" xfId="601" xr:uid="{4F0D0F24-2DE7-41A0-8F48-B6A21A0B983F}"/>
    <cellStyle name="Migliaia [0] 4 6" xfId="357" xr:uid="{DF9187FC-4E99-43EF-B42D-5C3E550B7E75}"/>
    <cellStyle name="Migliaia [0] 4 6 2" xfId="682" xr:uid="{B1E057AE-BA1D-4393-8012-09BC113D7441}"/>
    <cellStyle name="Migliaia [0] 4 7" xfId="520" xr:uid="{4741D15C-F78D-4101-900F-01F9CB30B170}"/>
    <cellStyle name="Migliaia [0] 6" xfId="198" xr:uid="{00000000-0005-0000-0000-00006F000000}"/>
    <cellStyle name="Migliaia [0] 6 2" xfId="223" xr:uid="{87837201-C1B3-4784-BEB7-A63731A4E72B}"/>
    <cellStyle name="Migliaia [0] 6 2 2" xfId="265" xr:uid="{A3640E87-A773-4B1E-A330-B6B44DD956A1}"/>
    <cellStyle name="Migliaia [0] 6 2 2 2" xfId="347" xr:uid="{3FCC7A2D-D474-4426-B777-CECEAD708DAE}"/>
    <cellStyle name="Migliaia [0] 6 2 2 2 2" xfId="509" xr:uid="{73639CB9-821A-4DCF-B556-8E55AA058EAD}"/>
    <cellStyle name="Migliaia [0] 6 2 2 2 2 2" xfId="834" xr:uid="{C2A80AB7-609C-445B-A5B9-8EC8D87AD602}"/>
    <cellStyle name="Migliaia [0] 6 2 2 2 3" xfId="672" xr:uid="{B377AE1E-849B-4B0D-A248-7BCF03B6BC0D}"/>
    <cellStyle name="Migliaia [0] 6 2 2 3" xfId="428" xr:uid="{E880E0A3-3263-4773-B4CF-0A60294D91FA}"/>
    <cellStyle name="Migliaia [0] 6 2 2 3 2" xfId="753" xr:uid="{0181F27D-0066-4F41-B117-8CADC7C4575C}"/>
    <cellStyle name="Migliaia [0] 6 2 2 4" xfId="591" xr:uid="{5053C259-6AA3-4423-9830-54B6D66FF1E3}"/>
    <cellStyle name="Migliaia [0] 6 2 3" xfId="307" xr:uid="{01DC9BB6-842C-4470-B1D3-71B49FF36EFC}"/>
    <cellStyle name="Migliaia [0] 6 2 3 2" xfId="469" xr:uid="{87E6BC2D-ECB9-491A-98AD-E2ADB59B52B2}"/>
    <cellStyle name="Migliaia [0] 6 2 3 2 2" xfId="794" xr:uid="{941AC6C8-82F7-4684-882B-FD9D7A943933}"/>
    <cellStyle name="Migliaia [0] 6 2 3 3" xfId="632" xr:uid="{EB6D1752-5EEB-4CA9-A145-45B624D46DA3}"/>
    <cellStyle name="Migliaia [0] 6 2 4" xfId="388" xr:uid="{E762C6AF-BC22-4E66-92FB-078BC45A0055}"/>
    <cellStyle name="Migliaia [0] 6 2 4 2" xfId="713" xr:uid="{D6FAC20E-797A-4EF2-8119-D5C2ADB69AAA}"/>
    <cellStyle name="Migliaia [0] 6 2 5" xfId="551" xr:uid="{7D9BDD81-3BA0-427D-87D2-C964B083FFE1}"/>
    <cellStyle name="Migliaia [0] 6 3" xfId="245" xr:uid="{CD85E072-F0E8-4D1A-B29A-D4F4E513E944}"/>
    <cellStyle name="Migliaia [0] 6 3 2" xfId="327" xr:uid="{5B75F45C-AF3F-4BC8-B3C8-C69A296F9DF4}"/>
    <cellStyle name="Migliaia [0] 6 3 2 2" xfId="489" xr:uid="{17B4A22B-2A1F-40F1-9774-879BA4705C50}"/>
    <cellStyle name="Migliaia [0] 6 3 2 2 2" xfId="814" xr:uid="{656C756F-F5E9-43D9-9366-8A1E3C93FF1E}"/>
    <cellStyle name="Migliaia [0] 6 3 2 3" xfId="652" xr:uid="{AEDD2523-BC6A-4F59-929A-4EAC2ED85777}"/>
    <cellStyle name="Migliaia [0] 6 3 3" xfId="408" xr:uid="{C9CA5E01-A7AD-479F-87FF-70DEC480C6AB}"/>
    <cellStyle name="Migliaia [0] 6 3 3 2" xfId="733" xr:uid="{F98D2F2D-8E9D-40BA-97D0-1BDA08CEB4C8}"/>
    <cellStyle name="Migliaia [0] 6 3 4" xfId="571" xr:uid="{6AC6B5BA-EC13-4C49-8D21-B048C54127A3}"/>
    <cellStyle name="Migliaia [0] 6 4" xfId="287" xr:uid="{D76258B5-0BFB-49D3-BA87-84F8591404AF}"/>
    <cellStyle name="Migliaia [0] 6 4 2" xfId="449" xr:uid="{60D04CCC-8076-4F88-8571-DCEC0572EBB4}"/>
    <cellStyle name="Migliaia [0] 6 4 2 2" xfId="774" xr:uid="{574072E6-09C2-464C-AF1C-05D07DA0CADF}"/>
    <cellStyle name="Migliaia [0] 6 4 3" xfId="612" xr:uid="{F5FB6C54-9E35-4510-B69E-D02EA42FD254}"/>
    <cellStyle name="Migliaia [0] 6 5" xfId="368" xr:uid="{9021D3F1-5244-46AF-8685-BCE5B7B5E95F}"/>
    <cellStyle name="Migliaia [0] 6 5 2" xfId="693" xr:uid="{B5EBB664-37B0-4607-9EF7-C38134664486}"/>
    <cellStyle name="Migliaia [0] 6 6" xfId="531" xr:uid="{33296BEB-99C7-458D-BEB1-79AB103632FD}"/>
    <cellStyle name="Migliaia 2" xfId="96" xr:uid="{00000000-0005-0000-0000-000070000000}"/>
    <cellStyle name="Migliaia 2 2" xfId="97" xr:uid="{00000000-0005-0000-0000-000071000000}"/>
    <cellStyle name="Migliaia 2 2 2" xfId="209" xr:uid="{3248D5DA-0A84-41FD-B620-F1CB93EB15DA}"/>
    <cellStyle name="Migliaia 2 2 2 2" xfId="251" xr:uid="{6FDE2D8D-B3A0-4490-8B5A-5E66A5672117}"/>
    <cellStyle name="Migliaia 2 2 2 2 2" xfId="333" xr:uid="{EDABB11C-4E61-4A23-86FB-D2FCE0C5DBE0}"/>
    <cellStyle name="Migliaia 2 2 2 2 2 2" xfId="495" xr:uid="{3396FA2F-F7AF-408E-A2C9-4015846CE363}"/>
    <cellStyle name="Migliaia 2 2 2 2 2 2 2" xfId="820" xr:uid="{E924F07D-6974-4275-9937-5D9BF421F9E5}"/>
    <cellStyle name="Migliaia 2 2 2 2 2 3" xfId="658" xr:uid="{39E69324-D5A8-4D25-910E-7CDFB27B6857}"/>
    <cellStyle name="Migliaia 2 2 2 2 3" xfId="414" xr:uid="{35DCB4C9-46D4-432E-B152-2E5037EF1B5A}"/>
    <cellStyle name="Migliaia 2 2 2 2 3 2" xfId="739" xr:uid="{690AC3B9-9F3E-4360-B3BD-B27E6FFCE43E}"/>
    <cellStyle name="Migliaia 2 2 2 2 4" xfId="577" xr:uid="{0A9C3033-6281-43D7-975F-1E97F240F6DF}"/>
    <cellStyle name="Migliaia 2 2 2 3" xfId="293" xr:uid="{35C27414-2D5C-44E5-9C11-A03315884FC7}"/>
    <cellStyle name="Migliaia 2 2 2 3 2" xfId="455" xr:uid="{0A7CBB08-65E0-4A68-910D-41BC5688F230}"/>
    <cellStyle name="Migliaia 2 2 2 3 2 2" xfId="780" xr:uid="{0B73E0C3-B85C-4E43-8715-22692BF8165D}"/>
    <cellStyle name="Migliaia 2 2 2 3 3" xfId="618" xr:uid="{C2696DC8-7B6E-4773-8F59-17E98F065122}"/>
    <cellStyle name="Migliaia 2 2 2 4" xfId="374" xr:uid="{64B4B210-3C08-47F6-AC6D-6B0A1E42578E}"/>
    <cellStyle name="Migliaia 2 2 2 4 2" xfId="699" xr:uid="{EA9A071D-8A4E-4702-B07A-6B4C990F37F5}"/>
    <cellStyle name="Migliaia 2 2 2 5" xfId="537" xr:uid="{04AF70D2-A2F4-4C63-ADEE-1F2CFE8AC07D}"/>
    <cellStyle name="Migliaia 2 2 3" xfId="231" xr:uid="{BA3E678D-5BCF-4DA9-B0A1-C29AD5F6FCC4}"/>
    <cellStyle name="Migliaia 2 2 3 2" xfId="313" xr:uid="{0446109B-5C8C-432A-A503-89E10EEE2736}"/>
    <cellStyle name="Migliaia 2 2 3 2 2" xfId="475" xr:uid="{F6AB2848-33D8-44E0-A9E2-D9EFFFB18DCC}"/>
    <cellStyle name="Migliaia 2 2 3 2 2 2" xfId="800" xr:uid="{4084FD5F-976F-4A2F-889A-08A390911FD2}"/>
    <cellStyle name="Migliaia 2 2 3 2 3" xfId="638" xr:uid="{C3A33196-B3FE-4B2F-BFC0-62CADF114A95}"/>
    <cellStyle name="Migliaia 2 2 3 3" xfId="394" xr:uid="{97DEE286-26F0-4313-B674-BA55AAC2D383}"/>
    <cellStyle name="Migliaia 2 2 3 3 2" xfId="719" xr:uid="{7E8C8AAB-2E46-4C4D-9500-4052EACB5C5D}"/>
    <cellStyle name="Migliaia 2 2 3 4" xfId="557" xr:uid="{03317364-524A-4FF2-86A4-AA7849FE906A}"/>
    <cellStyle name="Migliaia 2 2 4" xfId="273" xr:uid="{ED5A6F0E-63F0-4753-919A-167978A644BA}"/>
    <cellStyle name="Migliaia 2 2 4 2" xfId="435" xr:uid="{66E6D530-5A69-4475-A447-CC44EE23D0E8}"/>
    <cellStyle name="Migliaia 2 2 4 2 2" xfId="760" xr:uid="{A6F98226-4960-4DD6-8FF4-770918E0D079}"/>
    <cellStyle name="Migliaia 2 2 4 3" xfId="598" xr:uid="{12FC337A-891B-4ECA-B82F-8E715C7D942B}"/>
    <cellStyle name="Migliaia 2 2 5" xfId="354" xr:uid="{52E725A9-F420-48BD-AED7-15F7D324FEF9}"/>
    <cellStyle name="Migliaia 2 2 5 2" xfId="679" xr:uid="{D1910E12-6899-4692-8A93-BFE06F8AEEF2}"/>
    <cellStyle name="Migliaia 2 2 6" xfId="517" xr:uid="{B4E775E9-8D98-4813-A36B-B954868FAD4C}"/>
    <cellStyle name="Migliaia 2 3" xfId="159" xr:uid="{00000000-0005-0000-0000-000072000000}"/>
    <cellStyle name="Migliaia 2 3 2" xfId="214" xr:uid="{09482F96-199C-4DF8-92CC-ACF1B6157A6D}"/>
    <cellStyle name="Migliaia 2 3 2 2" xfId="256" xr:uid="{7B2B8422-B796-49FC-BD06-E422B11C5EA5}"/>
    <cellStyle name="Migliaia 2 3 2 2 2" xfId="338" xr:uid="{9786C086-1D31-4ED1-B511-51D6616C550B}"/>
    <cellStyle name="Migliaia 2 3 2 2 2 2" xfId="500" xr:uid="{339BE123-F3EB-469F-8D6F-E7EBFB9381B8}"/>
    <cellStyle name="Migliaia 2 3 2 2 2 2 2" xfId="825" xr:uid="{BE70CED6-A93A-48B5-BC1A-A0882D2A2F4F}"/>
    <cellStyle name="Migliaia 2 3 2 2 2 3" xfId="663" xr:uid="{26ADE9E6-A0D7-463B-A900-B0C48F719669}"/>
    <cellStyle name="Migliaia 2 3 2 2 3" xfId="419" xr:uid="{98E61348-3D20-4A48-91DF-70C614DC6A1A}"/>
    <cellStyle name="Migliaia 2 3 2 2 3 2" xfId="744" xr:uid="{71660944-8C96-4848-9721-F001A353AFE4}"/>
    <cellStyle name="Migliaia 2 3 2 2 4" xfId="582" xr:uid="{37A914A3-B6C7-478E-A4E5-B70BA3A5BF00}"/>
    <cellStyle name="Migliaia 2 3 2 3" xfId="298" xr:uid="{1FEB5E41-436A-496A-9FA0-E034D4351600}"/>
    <cellStyle name="Migliaia 2 3 2 3 2" xfId="460" xr:uid="{E37A35A6-9588-4EC4-A649-3AB7F75A226D}"/>
    <cellStyle name="Migliaia 2 3 2 3 2 2" xfId="785" xr:uid="{30C98635-C98B-4BF5-8143-F4F2C142F5C8}"/>
    <cellStyle name="Migliaia 2 3 2 3 3" xfId="623" xr:uid="{A9EC657F-AB4D-485B-AF18-660E85BEF465}"/>
    <cellStyle name="Migliaia 2 3 2 4" xfId="379" xr:uid="{B3F3FD0A-B10E-4739-B58F-608B960D48C6}"/>
    <cellStyle name="Migliaia 2 3 2 4 2" xfId="704" xr:uid="{24282DF2-03DC-4816-8B9F-6845CC002489}"/>
    <cellStyle name="Migliaia 2 3 2 5" xfId="542" xr:uid="{90623677-AA08-446D-A4AC-6FBA4526A3B5}"/>
    <cellStyle name="Migliaia 2 3 3" xfId="236" xr:uid="{DF272F68-534C-4A96-A0B9-AC494B2D6F6A}"/>
    <cellStyle name="Migliaia 2 3 3 2" xfId="318" xr:uid="{F8A301B7-7FA0-4926-85C1-78E70B7C7521}"/>
    <cellStyle name="Migliaia 2 3 3 2 2" xfId="480" xr:uid="{19C9D0DB-1C7F-4183-B591-71D076D63045}"/>
    <cellStyle name="Migliaia 2 3 3 2 2 2" xfId="805" xr:uid="{D956CD2C-3C33-4B33-BC7C-AFF9C7AF0B00}"/>
    <cellStyle name="Migliaia 2 3 3 2 3" xfId="643" xr:uid="{53FF020A-D90F-4A5C-9C9C-D786859058D5}"/>
    <cellStyle name="Migliaia 2 3 3 3" xfId="399" xr:uid="{0BD2C93F-E2FB-4FA6-9D06-8CA8F024453F}"/>
    <cellStyle name="Migliaia 2 3 3 3 2" xfId="724" xr:uid="{43CD441A-3846-4023-88F2-6A1FD568D088}"/>
    <cellStyle name="Migliaia 2 3 3 4" xfId="562" xr:uid="{9A9D30E1-4CA9-41FC-BDC0-A37442C0E75C}"/>
    <cellStyle name="Migliaia 2 3 4" xfId="278" xr:uid="{32DC19F9-9A69-48F7-A132-E555853BA653}"/>
    <cellStyle name="Migliaia 2 3 4 2" xfId="440" xr:uid="{AC7A7E9C-DC6E-4C57-AC2A-8EF40C1C58F2}"/>
    <cellStyle name="Migliaia 2 3 4 2 2" xfId="765" xr:uid="{F2C08D37-74BE-45C5-8D45-E4C79ABA748E}"/>
    <cellStyle name="Migliaia 2 3 4 3" xfId="603" xr:uid="{EF59E007-CAF4-4A0D-A299-F8EB583683C1}"/>
    <cellStyle name="Migliaia 2 3 5" xfId="359" xr:uid="{7A84CD7D-CC01-4C2C-A388-E689390213BA}"/>
    <cellStyle name="Migliaia 2 3 5 2" xfId="684" xr:uid="{BA7AE0A8-ACD2-49AB-BCF5-DCAA084AACE8}"/>
    <cellStyle name="Migliaia 2 3 6" xfId="522" xr:uid="{F5FF127A-2CA9-4171-AC10-DD515549BA83}"/>
    <cellStyle name="Migliaia 2 4" xfId="208" xr:uid="{2E554B7A-3FAA-4C23-90E7-BB83782D080C}"/>
    <cellStyle name="Migliaia 2 4 2" xfId="250" xr:uid="{6C95C402-A925-479F-88A7-A5D4C23BA020}"/>
    <cellStyle name="Migliaia 2 4 2 2" xfId="332" xr:uid="{899A9DF5-A69B-4675-B289-991BD0D82C41}"/>
    <cellStyle name="Migliaia 2 4 2 2 2" xfId="494" xr:uid="{EE9EBABE-E8D2-4790-9D57-B7100E127B29}"/>
    <cellStyle name="Migliaia 2 4 2 2 2 2" xfId="819" xr:uid="{4D4D7AA5-2647-43D9-B4BE-6E5AAA1B7B50}"/>
    <cellStyle name="Migliaia 2 4 2 2 3" xfId="657" xr:uid="{0B444745-AD06-4463-B099-7631FA0BFE1C}"/>
    <cellStyle name="Migliaia 2 4 2 3" xfId="413" xr:uid="{FA0DA099-5355-4E7E-9615-F4C577026C3A}"/>
    <cellStyle name="Migliaia 2 4 2 3 2" xfId="738" xr:uid="{42F5BDE1-4243-45C4-9ED8-2217C690555B}"/>
    <cellStyle name="Migliaia 2 4 2 4" xfId="576" xr:uid="{4A9BD140-EC17-4080-932B-5C4158213F73}"/>
    <cellStyle name="Migliaia 2 4 3" xfId="292" xr:uid="{1C8E9253-ED2E-4A52-B04C-8C791162DC15}"/>
    <cellStyle name="Migliaia 2 4 3 2" xfId="454" xr:uid="{9A6CA713-2E0F-4A1C-8E91-9C67972501D2}"/>
    <cellStyle name="Migliaia 2 4 3 2 2" xfId="779" xr:uid="{56B6586E-3EEF-4384-B978-AA6148374E91}"/>
    <cellStyle name="Migliaia 2 4 3 3" xfId="617" xr:uid="{1193DF66-8900-4E1D-B405-3BBB80731EA2}"/>
    <cellStyle name="Migliaia 2 4 4" xfId="373" xr:uid="{F8C0C62C-A3E7-4FCB-ABE6-8753043C1550}"/>
    <cellStyle name="Migliaia 2 4 4 2" xfId="698" xr:uid="{25C17595-504C-46F7-9C26-E73288A87E15}"/>
    <cellStyle name="Migliaia 2 4 5" xfId="536" xr:uid="{4D94CDE2-0D1C-4372-9971-9F2D5CF6FFC8}"/>
    <cellStyle name="Migliaia 2 5" xfId="230" xr:uid="{7BD0D37E-9F6C-460A-A702-3CFB166FC66B}"/>
    <cellStyle name="Migliaia 2 5 2" xfId="312" xr:uid="{E8CADEFB-E0A9-498E-A34A-A00EE29A5056}"/>
    <cellStyle name="Migliaia 2 5 2 2" xfId="474" xr:uid="{5EA99508-75F5-4F32-A1E3-DA1CCFD33CDF}"/>
    <cellStyle name="Migliaia 2 5 2 2 2" xfId="799" xr:uid="{93E377AD-59D0-4FB5-B253-DC198C727129}"/>
    <cellStyle name="Migliaia 2 5 2 3" xfId="637" xr:uid="{75BFB74A-8E4B-488F-BBDE-8E1600DEBAFA}"/>
    <cellStyle name="Migliaia 2 5 3" xfId="393" xr:uid="{2D91BA95-A21D-42FC-8426-BA50C1F06B85}"/>
    <cellStyle name="Migliaia 2 5 3 2" xfId="718" xr:uid="{F11CE372-DF48-4505-9F07-8B37448805CD}"/>
    <cellStyle name="Migliaia 2 5 4" xfId="556" xr:uid="{87CDCE3B-A282-44D2-9B50-82F3E5DF1C86}"/>
    <cellStyle name="Migliaia 2 6" xfId="272" xr:uid="{BB8B907C-FC26-4E89-B609-855F555EF381}"/>
    <cellStyle name="Migliaia 2 6 2" xfId="434" xr:uid="{3B6A149F-428C-4864-AC0F-245D736A074A}"/>
    <cellStyle name="Migliaia 2 6 2 2" xfId="759" xr:uid="{E3D89A65-FECD-451F-BD43-FFD815BD8E81}"/>
    <cellStyle name="Migliaia 2 6 3" xfId="597" xr:uid="{1C383BE0-944A-451D-98F2-06C5112C406F}"/>
    <cellStyle name="Migliaia 2 7" xfId="353" xr:uid="{83FC0957-21B6-49C3-8DC6-BE7490355815}"/>
    <cellStyle name="Migliaia 2 7 2" xfId="678" xr:uid="{10DC14CB-08B9-43D6-9B18-1B26DA41374F}"/>
    <cellStyle name="Migliaia 2 8" xfId="516" xr:uid="{4720E939-205D-4767-8CF0-6C4463761179}"/>
    <cellStyle name="Migliaia 3" xfId="160" xr:uid="{00000000-0005-0000-0000-000073000000}"/>
    <cellStyle name="Migliaia 3 2" xfId="199" xr:uid="{00000000-0005-0000-0000-000074000000}"/>
    <cellStyle name="Migliaia 3 2 2" xfId="224" xr:uid="{E022ED5E-A829-4C3F-AF8C-C2E47E3994F4}"/>
    <cellStyle name="Migliaia 3 2 2 2" xfId="266" xr:uid="{6C6186FC-123F-4D7B-A35B-44CAC9C6CB86}"/>
    <cellStyle name="Migliaia 3 2 2 2 2" xfId="348" xr:uid="{E1C3AB0F-3824-45A9-8EFE-23D15E11CC05}"/>
    <cellStyle name="Migliaia 3 2 2 2 2 2" xfId="510" xr:uid="{C7FCF717-DAEA-4B7E-8B7D-72132BE2A41D}"/>
    <cellStyle name="Migliaia 3 2 2 2 2 2 2" xfId="835" xr:uid="{9B313F8C-93B0-471B-9602-54C811FC626C}"/>
    <cellStyle name="Migliaia 3 2 2 2 2 3" xfId="673" xr:uid="{0E93E2F2-AC69-4C43-943C-30D886CB3F3A}"/>
    <cellStyle name="Migliaia 3 2 2 2 3" xfId="429" xr:uid="{800ABD63-3C17-4556-93C1-F4FAB8C61A0B}"/>
    <cellStyle name="Migliaia 3 2 2 2 3 2" xfId="754" xr:uid="{84EC9A47-1923-4D02-A86D-08A35017C4AA}"/>
    <cellStyle name="Migliaia 3 2 2 2 4" xfId="592" xr:uid="{C41D23E0-0552-4ADB-A670-440FB5F1CEDE}"/>
    <cellStyle name="Migliaia 3 2 2 3" xfId="308" xr:uid="{CEB068DE-59BC-446E-8B17-0073CDDE5A29}"/>
    <cellStyle name="Migliaia 3 2 2 3 2" xfId="470" xr:uid="{D3AB6CAB-A0BB-4FE9-B577-673E3F244F3A}"/>
    <cellStyle name="Migliaia 3 2 2 3 2 2" xfId="795" xr:uid="{6F6FA009-8ADA-4490-8780-EE2FE91EE30E}"/>
    <cellStyle name="Migliaia 3 2 2 3 3" xfId="633" xr:uid="{55C0F54F-3404-4321-90F8-C046E250EBA5}"/>
    <cellStyle name="Migliaia 3 2 2 4" xfId="389" xr:uid="{1B9B5F0D-D379-461B-9A9E-F7F7A5AD6B2C}"/>
    <cellStyle name="Migliaia 3 2 2 4 2" xfId="714" xr:uid="{6CC8D796-2F8C-49B3-9DC0-26F9D66E227D}"/>
    <cellStyle name="Migliaia 3 2 2 5" xfId="552" xr:uid="{D94782F5-F697-4100-9E5A-4A09C991F66D}"/>
    <cellStyle name="Migliaia 3 2 3" xfId="246" xr:uid="{EE2117F7-2D0B-4D67-A859-DBC4FD4B5020}"/>
    <cellStyle name="Migliaia 3 2 3 2" xfId="328" xr:uid="{15E0A4C9-B976-4FB2-ABC1-CF9962CDA60A}"/>
    <cellStyle name="Migliaia 3 2 3 2 2" xfId="490" xr:uid="{CDB314EA-8687-4DE0-8345-C3CAA8AEC774}"/>
    <cellStyle name="Migliaia 3 2 3 2 2 2" xfId="815" xr:uid="{A7381EBC-2A2C-4776-AE1C-2C38BEA2ABC1}"/>
    <cellStyle name="Migliaia 3 2 3 2 3" xfId="653" xr:uid="{63F330F9-1450-469A-9097-DBE607E62686}"/>
    <cellStyle name="Migliaia 3 2 3 3" xfId="409" xr:uid="{BE5565F8-4121-4E68-9CB2-34D960E158B4}"/>
    <cellStyle name="Migliaia 3 2 3 3 2" xfId="734" xr:uid="{454C7CC5-51A6-4BB1-845B-428FFE6908BB}"/>
    <cellStyle name="Migliaia 3 2 3 4" xfId="572" xr:uid="{91B37DFC-3EAE-4D46-9DD5-278245E87D32}"/>
    <cellStyle name="Migliaia 3 2 4" xfId="288" xr:uid="{F513BACC-7ED0-4A36-AF7E-2892FFB47D93}"/>
    <cellStyle name="Migliaia 3 2 4 2" xfId="450" xr:uid="{0AFE33A5-3559-4B9A-BA39-61CE22059DBB}"/>
    <cellStyle name="Migliaia 3 2 4 2 2" xfId="775" xr:uid="{DCBEE4CC-9DE1-4E3B-B8BB-5A5120CF9A7C}"/>
    <cellStyle name="Migliaia 3 2 4 3" xfId="613" xr:uid="{C962D5B0-01E9-4857-9B04-A50DFC71D21C}"/>
    <cellStyle name="Migliaia 3 2 5" xfId="369" xr:uid="{6DE22318-50E8-4045-9AEA-5A9D34A53084}"/>
    <cellStyle name="Migliaia 3 2 5 2" xfId="694" xr:uid="{151B481A-CC5F-44E4-8A74-12A313A2CBA8}"/>
    <cellStyle name="Migliaia 3 2 6" xfId="532" xr:uid="{23A7771A-5FED-49C6-9A0A-4B0E0FC61DB0}"/>
    <cellStyle name="Migliaia 3 3" xfId="215" xr:uid="{48B999A8-1DC1-4108-A363-816B6D87FED8}"/>
    <cellStyle name="Migliaia 3 3 2" xfId="257" xr:uid="{455C0C11-4BC0-4B53-9A84-27C3A140521D}"/>
    <cellStyle name="Migliaia 3 3 2 2" xfId="339" xr:uid="{793181CA-961C-4D05-A8B5-6228DF108FCE}"/>
    <cellStyle name="Migliaia 3 3 2 2 2" xfId="501" xr:uid="{98DB0C53-28D2-45FE-B4E6-BE371F5F9B16}"/>
    <cellStyle name="Migliaia 3 3 2 2 2 2" xfId="826" xr:uid="{A603E194-4614-4B61-A515-C5A4CCBFFBC4}"/>
    <cellStyle name="Migliaia 3 3 2 2 3" xfId="664" xr:uid="{A608DC6C-5603-420A-BAC5-587B2E9D93C7}"/>
    <cellStyle name="Migliaia 3 3 2 3" xfId="420" xr:uid="{4BBDA7D8-BE66-4822-97D2-95186DE616E9}"/>
    <cellStyle name="Migliaia 3 3 2 3 2" xfId="745" xr:uid="{B9D5B173-19F6-4713-8F82-1E68A2C53E16}"/>
    <cellStyle name="Migliaia 3 3 2 4" xfId="583" xr:uid="{AB6F0709-B863-4CF0-A810-C11CFD14497B}"/>
    <cellStyle name="Migliaia 3 3 3" xfId="299" xr:uid="{2177497E-231D-4B5C-8FEF-AD35B9C1C91F}"/>
    <cellStyle name="Migliaia 3 3 3 2" xfId="461" xr:uid="{B0E98359-B70F-4DE3-A8AE-641618D1FE7C}"/>
    <cellStyle name="Migliaia 3 3 3 2 2" xfId="786" xr:uid="{2D53C95E-792B-49C1-890A-D9174176EDD1}"/>
    <cellStyle name="Migliaia 3 3 3 3" xfId="624" xr:uid="{4E4A4506-DE39-4C98-A30B-50950E254FAE}"/>
    <cellStyle name="Migliaia 3 3 4" xfId="380" xr:uid="{B49F2248-7972-4CDD-ADD3-8CA8A64EFA29}"/>
    <cellStyle name="Migliaia 3 3 4 2" xfId="705" xr:uid="{7DBE5A76-7343-4021-8839-D500F151C87A}"/>
    <cellStyle name="Migliaia 3 3 5" xfId="543" xr:uid="{F7B2CDE0-9BEA-4479-8E0B-6E1AB247D185}"/>
    <cellStyle name="Migliaia 3 4" xfId="237" xr:uid="{D04A9CF3-CFFD-47C5-939F-27087AF47445}"/>
    <cellStyle name="Migliaia 3 4 2" xfId="319" xr:uid="{2292BFD1-E551-42CF-A548-99A04F62E92B}"/>
    <cellStyle name="Migliaia 3 4 2 2" xfId="481" xr:uid="{BB42700E-6F4A-40AD-B1BB-C64CBD13C3B5}"/>
    <cellStyle name="Migliaia 3 4 2 2 2" xfId="806" xr:uid="{EF9CC8FB-227C-40B6-8A1A-DB6FD91835CA}"/>
    <cellStyle name="Migliaia 3 4 2 3" xfId="644" xr:uid="{9638DB76-6169-45EF-A0F6-5B2F2CB605CD}"/>
    <cellStyle name="Migliaia 3 4 3" xfId="400" xr:uid="{88A3866C-1433-4E31-BDE3-9807B5CA5E0A}"/>
    <cellStyle name="Migliaia 3 4 3 2" xfId="725" xr:uid="{D16980A7-AE79-4A77-AA85-63B2F5EFD16B}"/>
    <cellStyle name="Migliaia 3 4 4" xfId="563" xr:uid="{850C6BAD-7805-4A4D-9E38-5EB13644C859}"/>
    <cellStyle name="Migliaia 3 5" xfId="279" xr:uid="{4CDC885B-1145-4352-BB64-EF1BAEB7E39C}"/>
    <cellStyle name="Migliaia 3 5 2" xfId="441" xr:uid="{35C4A1AA-9572-40A3-80EF-E6B8849E8894}"/>
    <cellStyle name="Migliaia 3 5 2 2" xfId="766" xr:uid="{B33BE7EA-41B5-4788-8049-2381FA26BD4E}"/>
    <cellStyle name="Migliaia 3 5 3" xfId="604" xr:uid="{37AB7917-1F5A-4150-B42F-B360E0584D34}"/>
    <cellStyle name="Migliaia 3 6" xfId="360" xr:uid="{43D773AB-714B-4554-B543-EF11FE661824}"/>
    <cellStyle name="Migliaia 3 6 2" xfId="685" xr:uid="{29A62EF5-2E6F-448D-BC97-AEDC6B634BE3}"/>
    <cellStyle name="Migliaia 3 7" xfId="523" xr:uid="{7FFE4674-A0CA-45CF-A145-187D40B9552F}"/>
    <cellStyle name="Migliaia 4" xfId="161" xr:uid="{00000000-0005-0000-0000-000075000000}"/>
    <cellStyle name="Migliaia 4 2" xfId="162" xr:uid="{00000000-0005-0000-0000-000076000000}"/>
    <cellStyle name="Migliaia 4 2 2" xfId="217" xr:uid="{50FB4527-8238-41BA-A4D2-CE2625A4DC75}"/>
    <cellStyle name="Migliaia 4 2 2 2" xfId="259" xr:uid="{BE69F89D-E4A4-487B-99B8-ED85639F0CBC}"/>
    <cellStyle name="Migliaia 4 2 2 2 2" xfId="341" xr:uid="{C95178A9-D349-441F-A1C0-92B881E47220}"/>
    <cellStyle name="Migliaia 4 2 2 2 2 2" xfId="503" xr:uid="{8F0E9658-137E-4768-B7A0-6C4C43B2EB24}"/>
    <cellStyle name="Migliaia 4 2 2 2 2 2 2" xfId="828" xr:uid="{D9F2C32D-A17E-440C-989D-471BEEA7E67F}"/>
    <cellStyle name="Migliaia 4 2 2 2 2 3" xfId="666" xr:uid="{C1A1B8BE-F53B-4A10-8246-C26C6168CE43}"/>
    <cellStyle name="Migliaia 4 2 2 2 3" xfId="422" xr:uid="{63DDB2BF-5473-4509-B3F3-153A12BF2B1C}"/>
    <cellStyle name="Migliaia 4 2 2 2 3 2" xfId="747" xr:uid="{52B416B6-9B9E-4A89-A741-8537B335C7FF}"/>
    <cellStyle name="Migliaia 4 2 2 2 4" xfId="585" xr:uid="{52A9EA2E-7F6D-4C9C-BC5E-CEA5F7C461E8}"/>
    <cellStyle name="Migliaia 4 2 2 3" xfId="301" xr:uid="{4082D7AC-37D4-40D3-88CD-8C774931DA07}"/>
    <cellStyle name="Migliaia 4 2 2 3 2" xfId="463" xr:uid="{0FEDE984-4221-4166-B65E-AA5C5F005582}"/>
    <cellStyle name="Migliaia 4 2 2 3 2 2" xfId="788" xr:uid="{3570564F-02BC-4CF2-B372-65D47E80BAE5}"/>
    <cellStyle name="Migliaia 4 2 2 3 3" xfId="626" xr:uid="{1ABB18DE-902A-48F1-BF32-6CCD5BD80AA1}"/>
    <cellStyle name="Migliaia 4 2 2 4" xfId="382" xr:uid="{0257FBAB-4D9C-44C2-B8AC-4A5140AF584E}"/>
    <cellStyle name="Migliaia 4 2 2 4 2" xfId="707" xr:uid="{3291A40C-8321-42BF-94EC-65F60BE5241E}"/>
    <cellStyle name="Migliaia 4 2 2 5" xfId="545" xr:uid="{E5CA264E-A51D-412B-BDE7-1F54C6373519}"/>
    <cellStyle name="Migliaia 4 2 3" xfId="239" xr:uid="{589F6B9D-45C7-4376-A044-5C390402AC05}"/>
    <cellStyle name="Migliaia 4 2 3 2" xfId="321" xr:uid="{1200909E-5ED2-4DD1-A4C2-EFA33234A735}"/>
    <cellStyle name="Migliaia 4 2 3 2 2" xfId="483" xr:uid="{4AC9351B-72D1-4124-B3CA-AD7438A31B4E}"/>
    <cellStyle name="Migliaia 4 2 3 2 2 2" xfId="808" xr:uid="{106912D6-4F5A-47FF-87C0-0760B7AC43B5}"/>
    <cellStyle name="Migliaia 4 2 3 2 3" xfId="646" xr:uid="{05423B3D-E758-4A31-8545-665266BD873A}"/>
    <cellStyle name="Migliaia 4 2 3 3" xfId="402" xr:uid="{3D68779E-8293-4610-994B-98BDF9E8CB59}"/>
    <cellStyle name="Migliaia 4 2 3 3 2" xfId="727" xr:uid="{D703A581-ADC9-49D0-96C8-088901F90AB5}"/>
    <cellStyle name="Migliaia 4 2 3 4" xfId="565" xr:uid="{2B1A184A-2C89-4583-9AE9-34F20A4E0A7B}"/>
    <cellStyle name="Migliaia 4 2 4" xfId="281" xr:uid="{EAC89EE8-E372-4A64-A951-E144107B632D}"/>
    <cellStyle name="Migliaia 4 2 4 2" xfId="443" xr:uid="{A960A140-F198-49D1-96DA-03FDCFD2DD75}"/>
    <cellStyle name="Migliaia 4 2 4 2 2" xfId="768" xr:uid="{D3F6B64F-7586-4200-B854-7BCDF0877186}"/>
    <cellStyle name="Migliaia 4 2 4 3" xfId="606" xr:uid="{0D618A80-5265-4C36-BA28-7D9B0D085065}"/>
    <cellStyle name="Migliaia 4 2 5" xfId="362" xr:uid="{DDE4E753-79E4-4E30-ACC6-091F38DD0DC4}"/>
    <cellStyle name="Migliaia 4 2 5 2" xfId="687" xr:uid="{F32F870B-E9C2-4B91-BE36-AF097AA7A304}"/>
    <cellStyle name="Migliaia 4 2 6" xfId="525" xr:uid="{E5B98E98-A7DD-4350-A94E-56B5043ABA94}"/>
    <cellStyle name="Migliaia 4 3" xfId="216" xr:uid="{1445FA86-DCF6-4342-B21A-B0D392C9569B}"/>
    <cellStyle name="Migliaia 4 3 2" xfId="258" xr:uid="{2F11A26C-5535-425A-8B0A-5C64AA890D02}"/>
    <cellStyle name="Migliaia 4 3 2 2" xfId="340" xr:uid="{AD78B02D-EA94-4271-9738-99E625AC25A8}"/>
    <cellStyle name="Migliaia 4 3 2 2 2" xfId="502" xr:uid="{76A4663B-717D-4142-BE43-9CC0A05BFDA7}"/>
    <cellStyle name="Migliaia 4 3 2 2 2 2" xfId="827" xr:uid="{10F73EDA-0813-47CC-A842-99B93561B09B}"/>
    <cellStyle name="Migliaia 4 3 2 2 3" xfId="665" xr:uid="{3603F781-242F-41FA-9A08-8D173919779E}"/>
    <cellStyle name="Migliaia 4 3 2 3" xfId="421" xr:uid="{3147A547-C5E9-432A-988F-950D265C55AD}"/>
    <cellStyle name="Migliaia 4 3 2 3 2" xfId="746" xr:uid="{380F420C-9706-4A4E-9FFE-250706470A9F}"/>
    <cellStyle name="Migliaia 4 3 2 4" xfId="584" xr:uid="{FD691969-B63F-4075-B3A6-8E6C92A6185E}"/>
    <cellStyle name="Migliaia 4 3 3" xfId="300" xr:uid="{61453D25-E3D8-455E-83C7-871CB0A583C6}"/>
    <cellStyle name="Migliaia 4 3 3 2" xfId="462" xr:uid="{648CF411-2B60-4373-AB26-3EA58B2D96CC}"/>
    <cellStyle name="Migliaia 4 3 3 2 2" xfId="787" xr:uid="{DB4A8A1D-B849-447F-94E7-3ECA85B49D11}"/>
    <cellStyle name="Migliaia 4 3 3 3" xfId="625" xr:uid="{5E35CB7D-3D77-4892-A01C-6C0CD9F9EC6F}"/>
    <cellStyle name="Migliaia 4 3 4" xfId="381" xr:uid="{91925B8C-2FD0-46DD-8896-13ABC7110C22}"/>
    <cellStyle name="Migliaia 4 3 4 2" xfId="706" xr:uid="{2881B668-5A22-4803-881F-4CF005342812}"/>
    <cellStyle name="Migliaia 4 3 5" xfId="544" xr:uid="{17C3ACFA-522F-4F06-BAA0-F4DF07372B5D}"/>
    <cellStyle name="Migliaia 4 4" xfId="238" xr:uid="{4B940B4F-C32F-47C3-9DEF-1643EFC03BF3}"/>
    <cellStyle name="Migliaia 4 4 2" xfId="320" xr:uid="{1A934D87-E76F-4A37-B7B9-705998FD4DCF}"/>
    <cellStyle name="Migliaia 4 4 2 2" xfId="482" xr:uid="{68C79C80-FE7A-41AF-948F-31EBF6736A34}"/>
    <cellStyle name="Migliaia 4 4 2 2 2" xfId="807" xr:uid="{AAE14809-0D24-4056-9B56-ABF835CB619B}"/>
    <cellStyle name="Migliaia 4 4 2 3" xfId="645" xr:uid="{147D8E14-E56C-4D3B-9D5B-97A9540A2026}"/>
    <cellStyle name="Migliaia 4 4 3" xfId="401" xr:uid="{353D8786-B7DA-441E-8AA4-B59A96BBF16A}"/>
    <cellStyle name="Migliaia 4 4 3 2" xfId="726" xr:uid="{B21F4362-25DA-428B-856D-C4B74C043856}"/>
    <cellStyle name="Migliaia 4 4 4" xfId="564" xr:uid="{8803E869-DBD5-4610-9BC8-D92F7DDB5598}"/>
    <cellStyle name="Migliaia 4 5" xfId="280" xr:uid="{08712EC3-43C0-4DF8-B8AC-6A88D23D21CE}"/>
    <cellStyle name="Migliaia 4 5 2" xfId="442" xr:uid="{27398B46-ABD0-463E-9F3E-38AECC4AB5E0}"/>
    <cellStyle name="Migliaia 4 5 2 2" xfId="767" xr:uid="{20FA73A7-6C06-40F4-965E-556C1543A5B0}"/>
    <cellStyle name="Migliaia 4 5 3" xfId="605" xr:uid="{E383479F-3AC3-4259-A25D-49F981B6CFE3}"/>
    <cellStyle name="Migliaia 4 6" xfId="361" xr:uid="{5C83A951-D4B8-4AF3-BAA3-D4277D0534EA}"/>
    <cellStyle name="Migliaia 4 6 2" xfId="686" xr:uid="{B991B9D4-35AB-472A-8929-54749015CA1E}"/>
    <cellStyle name="Migliaia 4 7" xfId="524" xr:uid="{66985B62-123B-4AE9-B9E6-01BBBC84106D}"/>
    <cellStyle name="Migliaia 5" xfId="163" xr:uid="{00000000-0005-0000-0000-000077000000}"/>
    <cellStyle name="Migliaia 5 2" xfId="164" xr:uid="{00000000-0005-0000-0000-000078000000}"/>
    <cellStyle name="Migliaia 5 2 2" xfId="219" xr:uid="{DCBD7986-4A44-49AC-A114-8DA4B6F0F0FE}"/>
    <cellStyle name="Migliaia 5 2 2 2" xfId="261" xr:uid="{CB6C544A-9BE6-4294-BC28-521FEEE9876E}"/>
    <cellStyle name="Migliaia 5 2 2 2 2" xfId="343" xr:uid="{E6D5C253-32E9-4199-B67D-8104797DB750}"/>
    <cellStyle name="Migliaia 5 2 2 2 2 2" xfId="505" xr:uid="{268559AA-5450-49AC-B17C-72D33E96C9C9}"/>
    <cellStyle name="Migliaia 5 2 2 2 2 2 2" xfId="830" xr:uid="{724C93C8-0250-40EB-BB86-55DEF6B2DD66}"/>
    <cellStyle name="Migliaia 5 2 2 2 2 3" xfId="668" xr:uid="{B2AF2573-417B-4F15-A314-00C049BF428D}"/>
    <cellStyle name="Migliaia 5 2 2 2 3" xfId="424" xr:uid="{20E081A2-DF1C-484F-B0EC-4A03ABCD5668}"/>
    <cellStyle name="Migliaia 5 2 2 2 3 2" xfId="749" xr:uid="{CE8BCF4C-DBF4-4200-A516-0CF0EA2C95C0}"/>
    <cellStyle name="Migliaia 5 2 2 2 4" xfId="587" xr:uid="{2C970466-95CD-4C3B-8B19-7ACA6B2B9EA1}"/>
    <cellStyle name="Migliaia 5 2 2 3" xfId="303" xr:uid="{CC69C900-2BCE-492E-A47E-494C1D65272D}"/>
    <cellStyle name="Migliaia 5 2 2 3 2" xfId="465" xr:uid="{A0856855-0D64-4E4E-86C1-F1A31598F62E}"/>
    <cellStyle name="Migliaia 5 2 2 3 2 2" xfId="790" xr:uid="{4A09108C-A1F7-4220-9A30-C0C4DABA28F5}"/>
    <cellStyle name="Migliaia 5 2 2 3 3" xfId="628" xr:uid="{A92990A0-A886-4AC2-B9E0-AEA3963CD1E5}"/>
    <cellStyle name="Migliaia 5 2 2 4" xfId="384" xr:uid="{53E4AACB-F955-48D2-AD53-A5DBAE1D38C6}"/>
    <cellStyle name="Migliaia 5 2 2 4 2" xfId="709" xr:uid="{40CAA173-5FEE-47E9-9631-4E07883EA5C5}"/>
    <cellStyle name="Migliaia 5 2 2 5" xfId="547" xr:uid="{9C0054FA-4148-4835-94B7-B1EA3A008A33}"/>
    <cellStyle name="Migliaia 5 2 3" xfId="241" xr:uid="{E4BEA2D4-D3FF-4637-A78A-ACE0E39CFE56}"/>
    <cellStyle name="Migliaia 5 2 3 2" xfId="323" xr:uid="{A4715BB7-518A-44D7-AAA9-52455DFBC974}"/>
    <cellStyle name="Migliaia 5 2 3 2 2" xfId="485" xr:uid="{D3737016-2D11-4F71-AA04-3FA5638E2C2A}"/>
    <cellStyle name="Migliaia 5 2 3 2 2 2" xfId="810" xr:uid="{333A5A1C-C8BE-4E1E-98CE-1455B482A812}"/>
    <cellStyle name="Migliaia 5 2 3 2 3" xfId="648" xr:uid="{449E0CDB-733F-4E1C-8DCE-5DB207188F1E}"/>
    <cellStyle name="Migliaia 5 2 3 3" xfId="404" xr:uid="{4580165E-97CE-4F73-9D30-8B60C8A01005}"/>
    <cellStyle name="Migliaia 5 2 3 3 2" xfId="729" xr:uid="{5F946E8F-58A5-46EF-8F23-15B685E0F7A9}"/>
    <cellStyle name="Migliaia 5 2 3 4" xfId="567" xr:uid="{43C601A8-1FA0-48C2-B498-8B97C760DE1B}"/>
    <cellStyle name="Migliaia 5 2 4" xfId="283" xr:uid="{1218A991-EF4A-4416-AD75-22B9CEF60409}"/>
    <cellStyle name="Migliaia 5 2 4 2" xfId="445" xr:uid="{39ADA101-FC0E-421E-B94E-3FBB0384CD2F}"/>
    <cellStyle name="Migliaia 5 2 4 2 2" xfId="770" xr:uid="{F4EEA40B-F246-456E-9D72-DA4192C52E04}"/>
    <cellStyle name="Migliaia 5 2 4 3" xfId="608" xr:uid="{AB8EFBE7-791F-4E10-8B09-9FA89D09C10F}"/>
    <cellStyle name="Migliaia 5 2 5" xfId="364" xr:uid="{4D8C7CAF-9766-477D-BFB9-00C614F2FA64}"/>
    <cellStyle name="Migliaia 5 2 5 2" xfId="689" xr:uid="{6A3416C5-56CD-4CD9-8FC9-6EF88D5B56DB}"/>
    <cellStyle name="Migliaia 5 2 6" xfId="527" xr:uid="{96DBC022-13FA-4782-B3AF-705DB4155460}"/>
    <cellStyle name="Migliaia 5 3" xfId="165" xr:uid="{00000000-0005-0000-0000-000079000000}"/>
    <cellStyle name="Migliaia 5 3 2" xfId="220" xr:uid="{3B9EE171-67B8-4324-AA16-D395E42A6EB7}"/>
    <cellStyle name="Migliaia 5 3 2 2" xfId="262" xr:uid="{BD1F48B1-632B-49F2-A568-BCC1851E7DE3}"/>
    <cellStyle name="Migliaia 5 3 2 2 2" xfId="344" xr:uid="{EB7B39E3-0C15-496B-946C-728A8631F39A}"/>
    <cellStyle name="Migliaia 5 3 2 2 2 2" xfId="506" xr:uid="{4C18A745-F70F-4EFB-B52D-2CC695543039}"/>
    <cellStyle name="Migliaia 5 3 2 2 2 2 2" xfId="831" xr:uid="{FAA6977F-D908-45DF-A95C-AE32DE3DDD49}"/>
    <cellStyle name="Migliaia 5 3 2 2 2 3" xfId="669" xr:uid="{71268D2F-CAB4-4F98-A6EF-1C1B34EA164F}"/>
    <cellStyle name="Migliaia 5 3 2 2 3" xfId="425" xr:uid="{38FBAF32-DD4C-49B4-A360-78EA105248A3}"/>
    <cellStyle name="Migliaia 5 3 2 2 3 2" xfId="750" xr:uid="{AA068A2B-5BD6-4E56-875E-3BA81222C2CA}"/>
    <cellStyle name="Migliaia 5 3 2 2 4" xfId="588" xr:uid="{1AB9BE6A-EAF5-438D-B001-6193FD2F6385}"/>
    <cellStyle name="Migliaia 5 3 2 3" xfId="304" xr:uid="{56B8BAD4-5B88-4F93-B12B-3FEFA6A63BC6}"/>
    <cellStyle name="Migliaia 5 3 2 3 2" xfId="466" xr:uid="{12D43923-BB1F-495A-BE1B-BAD1D34DA6B5}"/>
    <cellStyle name="Migliaia 5 3 2 3 2 2" xfId="791" xr:uid="{527FD29B-FE40-41DC-8A26-01DF34B78679}"/>
    <cellStyle name="Migliaia 5 3 2 3 3" xfId="629" xr:uid="{D565C135-BD8E-4646-80C9-61E1D479D3E5}"/>
    <cellStyle name="Migliaia 5 3 2 4" xfId="385" xr:uid="{7BDBD0AF-2928-4509-BC97-D95FB92E330B}"/>
    <cellStyle name="Migliaia 5 3 2 4 2" xfId="710" xr:uid="{78653A6B-7246-4EC9-9931-DCF05AD8BCDD}"/>
    <cellStyle name="Migliaia 5 3 2 5" xfId="548" xr:uid="{3C74D9BB-F603-4481-9BCC-47E8EA372988}"/>
    <cellStyle name="Migliaia 5 3 3" xfId="242" xr:uid="{6B4A5F0D-6484-4D10-997A-9CE693FCC47F}"/>
    <cellStyle name="Migliaia 5 3 3 2" xfId="324" xr:uid="{BE6D8DE2-B34D-4296-8859-5AAD1E780840}"/>
    <cellStyle name="Migliaia 5 3 3 2 2" xfId="486" xr:uid="{4510523F-4F84-4BBD-A0AB-CCA873347C2B}"/>
    <cellStyle name="Migliaia 5 3 3 2 2 2" xfId="811" xr:uid="{F078F339-D868-4292-9B11-A60C7309A63B}"/>
    <cellStyle name="Migliaia 5 3 3 2 3" xfId="649" xr:uid="{334C5C49-38CE-482E-9D2E-2C93170C755C}"/>
    <cellStyle name="Migliaia 5 3 3 3" xfId="405" xr:uid="{B399967F-22A1-4D00-B176-A656FD6B1F0E}"/>
    <cellStyle name="Migliaia 5 3 3 3 2" xfId="730" xr:uid="{ED8D63B8-8976-49B1-9200-868BA8867414}"/>
    <cellStyle name="Migliaia 5 3 3 4" xfId="568" xr:uid="{9EDC808B-0833-4B12-8D4C-A66AE51D3E38}"/>
    <cellStyle name="Migliaia 5 3 4" xfId="284" xr:uid="{DA4BC7C1-C81F-4F5A-A2ED-97B41D3484B5}"/>
    <cellStyle name="Migliaia 5 3 4 2" xfId="446" xr:uid="{21324DA6-A355-4B0F-B747-CA8F504F080E}"/>
    <cellStyle name="Migliaia 5 3 4 2 2" xfId="771" xr:uid="{747A62D5-89D0-44EB-9AAB-7CC820DDE30C}"/>
    <cellStyle name="Migliaia 5 3 4 3" xfId="609" xr:uid="{9E2AC76C-DA8A-4482-8E0E-F58D20140A15}"/>
    <cellStyle name="Migliaia 5 3 5" xfId="365" xr:uid="{2FC1926B-B608-4420-B005-E87046AA534A}"/>
    <cellStyle name="Migliaia 5 3 5 2" xfId="690" xr:uid="{CB3B962D-89E0-412F-ABBC-FD9738A90F5D}"/>
    <cellStyle name="Migliaia 5 3 6" xfId="528" xr:uid="{17D70A7F-60A1-461B-9BFA-CD7B2A55E439}"/>
    <cellStyle name="Migliaia 5 4" xfId="218" xr:uid="{29841AF7-050E-44BD-8764-60C80E2D64DB}"/>
    <cellStyle name="Migliaia 5 4 2" xfId="260" xr:uid="{333C57BD-6A79-442B-9E0A-9372519994C1}"/>
    <cellStyle name="Migliaia 5 4 2 2" xfId="342" xr:uid="{550F09DA-EA9D-478B-AC45-1D805E0F193A}"/>
    <cellStyle name="Migliaia 5 4 2 2 2" xfId="504" xr:uid="{F8AE9C97-AB0D-443D-8D08-5580B10A91F0}"/>
    <cellStyle name="Migliaia 5 4 2 2 2 2" xfId="829" xr:uid="{730FFE8E-578B-4BAA-9FB7-FBF8704A56D6}"/>
    <cellStyle name="Migliaia 5 4 2 2 3" xfId="667" xr:uid="{4B3D4583-4C87-4968-A1F2-F0B24911EC08}"/>
    <cellStyle name="Migliaia 5 4 2 3" xfId="423" xr:uid="{3543B5DE-B9A6-4598-A67A-E4738D76656A}"/>
    <cellStyle name="Migliaia 5 4 2 3 2" xfId="748" xr:uid="{711D59C8-687A-4494-A2D6-D3D97475DE7B}"/>
    <cellStyle name="Migliaia 5 4 2 4" xfId="586" xr:uid="{CA643C40-D5F5-4024-98C6-74DBD4A63B98}"/>
    <cellStyle name="Migliaia 5 4 3" xfId="302" xr:uid="{FA5F4020-9FD0-4FC8-8914-B334346C9A8B}"/>
    <cellStyle name="Migliaia 5 4 3 2" xfId="464" xr:uid="{519AC61C-2639-47BE-BEED-A0758123B341}"/>
    <cellStyle name="Migliaia 5 4 3 2 2" xfId="789" xr:uid="{41C0E99F-BC7C-4630-99A8-2A100E0BCA19}"/>
    <cellStyle name="Migliaia 5 4 3 3" xfId="627" xr:uid="{D5E6BF78-4761-4B5D-ABF7-3B8061A1AEDB}"/>
    <cellStyle name="Migliaia 5 4 4" xfId="383" xr:uid="{05B31494-346B-4CC0-A04E-9B33BD31EE5A}"/>
    <cellStyle name="Migliaia 5 4 4 2" xfId="708" xr:uid="{BBC11D78-E115-4999-927D-E79EA7B0123F}"/>
    <cellStyle name="Migliaia 5 4 5" xfId="546" xr:uid="{984898D3-6EDD-4681-B5FE-F2F84D88D43D}"/>
    <cellStyle name="Migliaia 5 5" xfId="240" xr:uid="{6DDEFDD9-FF14-45C7-9E51-D35369B7AD0D}"/>
    <cellStyle name="Migliaia 5 5 2" xfId="322" xr:uid="{CE2B245D-7881-4A32-97C5-F5ED327D77F1}"/>
    <cellStyle name="Migliaia 5 5 2 2" xfId="484" xr:uid="{08E7078F-CA6B-47C3-9932-995F0B647CD3}"/>
    <cellStyle name="Migliaia 5 5 2 2 2" xfId="809" xr:uid="{1612B1DF-8A55-432B-8D22-385617914E12}"/>
    <cellStyle name="Migliaia 5 5 2 3" xfId="647" xr:uid="{6EF7F49E-718E-4FE2-9257-D634F23A8286}"/>
    <cellStyle name="Migliaia 5 5 3" xfId="403" xr:uid="{4B6317DE-6219-4979-9546-7FACC1D42026}"/>
    <cellStyle name="Migliaia 5 5 3 2" xfId="728" xr:uid="{ACC7E081-06DA-4097-8EE4-354BDEE9BD07}"/>
    <cellStyle name="Migliaia 5 5 4" xfId="566" xr:uid="{B44FF957-704E-4400-8031-2FF245FEE800}"/>
    <cellStyle name="Migliaia 5 6" xfId="282" xr:uid="{2AA4B4DA-6A1D-4227-929E-28DCFDB573F9}"/>
    <cellStyle name="Migliaia 5 6 2" xfId="444" xr:uid="{47A4F775-B01E-4368-AD62-216D8759150C}"/>
    <cellStyle name="Migliaia 5 6 2 2" xfId="769" xr:uid="{37C7390D-CD87-474E-95AF-13098B8F037A}"/>
    <cellStyle name="Migliaia 5 6 3" xfId="607" xr:uid="{0BDD938D-E1F8-4C51-9A63-14241F5CC8CF}"/>
    <cellStyle name="Migliaia 5 7" xfId="363" xr:uid="{601A0CB2-FEE6-4362-9D5D-E60DF8CB027A}"/>
    <cellStyle name="Migliaia 5 7 2" xfId="688" xr:uid="{F31D0990-8B3F-4722-B56F-995B57694D67}"/>
    <cellStyle name="Migliaia 5 8" xfId="526" xr:uid="{CD27703F-5AE5-4EE4-A171-36F685EDCD07}"/>
    <cellStyle name="Migliaia 6" xfId="166" xr:uid="{00000000-0005-0000-0000-00007A000000}"/>
    <cellStyle name="Migliaia 6 2" xfId="221" xr:uid="{A23CF507-889D-418E-A90D-1805AF259EB3}"/>
    <cellStyle name="Migliaia 6 2 2" xfId="263" xr:uid="{2AE3FB2B-FFB7-4108-AF67-0E59EEC61C43}"/>
    <cellStyle name="Migliaia 6 2 2 2" xfId="345" xr:uid="{B55C22AC-4F9A-4350-B9A6-ABEF058A7706}"/>
    <cellStyle name="Migliaia 6 2 2 2 2" xfId="507" xr:uid="{17F8053E-53AB-4A2D-90EC-5537188D8BFE}"/>
    <cellStyle name="Migliaia 6 2 2 2 2 2" xfId="832" xr:uid="{46E5A750-92F1-46AD-8342-07C6530BF990}"/>
    <cellStyle name="Migliaia 6 2 2 2 3" xfId="670" xr:uid="{2879FB52-176C-4D90-8DEB-A43C89FF0E7F}"/>
    <cellStyle name="Migliaia 6 2 2 3" xfId="426" xr:uid="{C95F86CB-A8E3-4659-A272-C82B61921549}"/>
    <cellStyle name="Migliaia 6 2 2 3 2" xfId="751" xr:uid="{03C6EA3F-6A2C-4D9A-B896-08B521CA3F98}"/>
    <cellStyle name="Migliaia 6 2 2 4" xfId="589" xr:uid="{946D33B5-E4EF-4160-9235-123716C3A656}"/>
    <cellStyle name="Migliaia 6 2 3" xfId="305" xr:uid="{A0460113-738E-4E77-914D-6C260F10D2A0}"/>
    <cellStyle name="Migliaia 6 2 3 2" xfId="467" xr:uid="{938EDD55-6EBF-4265-BD14-C91516162AF5}"/>
    <cellStyle name="Migliaia 6 2 3 2 2" xfId="792" xr:uid="{330E9CB5-BCD6-4302-89C4-8C2ECAB03F2C}"/>
    <cellStyle name="Migliaia 6 2 3 3" xfId="630" xr:uid="{AC1EC88B-95D8-4049-8D80-322C4E1982DE}"/>
    <cellStyle name="Migliaia 6 2 4" xfId="386" xr:uid="{9802DB85-FAA9-483A-A794-9B02C23576FC}"/>
    <cellStyle name="Migliaia 6 2 4 2" xfId="711" xr:uid="{889CB6D4-96CB-44B6-9C99-A3BAE9708659}"/>
    <cellStyle name="Migliaia 6 2 5" xfId="549" xr:uid="{3EF2C4B0-4127-455A-A1F9-97CCF56BF0B1}"/>
    <cellStyle name="Migliaia 6 3" xfId="243" xr:uid="{1B0AED64-EE90-450F-8FAB-B60B4C3E181A}"/>
    <cellStyle name="Migliaia 6 3 2" xfId="325" xr:uid="{51013B86-4279-4B84-A582-8A7C8963D963}"/>
    <cellStyle name="Migliaia 6 3 2 2" xfId="487" xr:uid="{520902EB-41F9-4365-9D6D-0C06922FB5FE}"/>
    <cellStyle name="Migliaia 6 3 2 2 2" xfId="812" xr:uid="{3C511CA3-8F60-4A66-9F06-A32611198534}"/>
    <cellStyle name="Migliaia 6 3 2 3" xfId="650" xr:uid="{5DF74C59-A73C-4F42-933C-EAF936D4326A}"/>
    <cellStyle name="Migliaia 6 3 3" xfId="406" xr:uid="{1CAE6579-1C09-489A-A499-8F9B94CDB67B}"/>
    <cellStyle name="Migliaia 6 3 3 2" xfId="731" xr:uid="{16A6CCA3-892C-4DC4-9D23-0EA3D161A510}"/>
    <cellStyle name="Migliaia 6 3 4" xfId="569" xr:uid="{D5D82D3D-E282-4247-BB63-4B6C2B9DDE90}"/>
    <cellStyle name="Migliaia 6 4" xfId="285" xr:uid="{A7BFDD93-0002-4406-82CE-03AA2056A427}"/>
    <cellStyle name="Migliaia 6 4 2" xfId="447" xr:uid="{D19F8C4E-6B8F-4E28-AEBE-EC7B745A566A}"/>
    <cellStyle name="Migliaia 6 4 2 2" xfId="772" xr:uid="{83A4002D-64DC-46EA-ACFD-D7507EA1EFA6}"/>
    <cellStyle name="Migliaia 6 4 3" xfId="610" xr:uid="{A682CED1-F1DD-4345-A182-FFB5C70135C0}"/>
    <cellStyle name="Migliaia 6 5" xfId="366" xr:uid="{31B1B46D-7437-421F-9D21-C84420782E3A}"/>
    <cellStyle name="Migliaia 6 5 2" xfId="691" xr:uid="{13EC4BB0-F016-4DD2-AD0B-FDB96F0A5CC1}"/>
    <cellStyle name="Migliaia 6 6" xfId="529" xr:uid="{CE566440-6E30-46EE-85D5-8D02E218C806}"/>
    <cellStyle name="Migliaia 7" xfId="267" xr:uid="{DCAAEAA4-3E32-4BC8-8669-D25176B3D98B}"/>
    <cellStyle name="Migliaia 7 2" xfId="349" xr:uid="{4AF6D684-BD9E-415D-AD0C-05140E448ACC}"/>
    <cellStyle name="Migliaia 7 2 2" xfId="511" xr:uid="{7AD71129-88E4-4746-BA58-447B131F78ED}"/>
    <cellStyle name="Migliaia 7 2 2 2" xfId="836" xr:uid="{4D8D99D7-B080-40E5-BAF0-0A92B780A65C}"/>
    <cellStyle name="Migliaia 7 2 3" xfId="674" xr:uid="{8856D579-F41C-4A43-BF04-330D11CE02E6}"/>
    <cellStyle name="Migliaia 7 3" xfId="430" xr:uid="{80A12F3D-3C8B-4709-B96B-9C60480478D9}"/>
    <cellStyle name="Migliaia 7 3 2" xfId="755" xr:uid="{DE2B0CFD-1740-4FDB-82FF-6938D3D568F5}"/>
    <cellStyle name="Migliaia 7 4" xfId="593" xr:uid="{7F2F73E9-C59D-4ECD-BDA9-D948A6884D15}"/>
    <cellStyle name="Migliaia 8" xfId="167" xr:uid="{00000000-0005-0000-0000-00007B000000}"/>
    <cellStyle name="Migliaia 8 2" xfId="222" xr:uid="{9757AC91-3BFE-4AA3-808C-3B6C20BCEEB7}"/>
    <cellStyle name="Migliaia 8 2 2" xfId="264" xr:uid="{0F534AB6-A864-4F56-A6B9-F969B516D705}"/>
    <cellStyle name="Migliaia 8 2 2 2" xfId="346" xr:uid="{C40FB278-374A-408F-85C4-9B6F5D607565}"/>
    <cellStyle name="Migliaia 8 2 2 2 2" xfId="508" xr:uid="{2EFA5062-7A97-48B0-AFF6-4F2586300D26}"/>
    <cellStyle name="Migliaia 8 2 2 2 2 2" xfId="833" xr:uid="{DB972C19-54CD-41CB-8A1E-359439492419}"/>
    <cellStyle name="Migliaia 8 2 2 2 3" xfId="671" xr:uid="{871D5E72-E7FF-4BB2-B18E-A9629B6A9F14}"/>
    <cellStyle name="Migliaia 8 2 2 3" xfId="427" xr:uid="{08D2E0CC-1AB5-4993-8392-208C80C99AA7}"/>
    <cellStyle name="Migliaia 8 2 2 3 2" xfId="752" xr:uid="{93CE6250-C22F-4E42-9CE3-99996CA322E1}"/>
    <cellStyle name="Migliaia 8 2 2 4" xfId="590" xr:uid="{7B0DEA7D-C246-4E45-B95B-1AD992B8F4BD}"/>
    <cellStyle name="Migliaia 8 2 3" xfId="306" xr:uid="{C6497880-8961-429B-9C1B-5FA1E08299BC}"/>
    <cellStyle name="Migliaia 8 2 3 2" xfId="468" xr:uid="{2B24F62C-D72C-494D-B56D-60BD65A1ED8B}"/>
    <cellStyle name="Migliaia 8 2 3 2 2" xfId="793" xr:uid="{8105D2AE-695C-4D46-B60C-2603E41AF283}"/>
    <cellStyle name="Migliaia 8 2 3 3" xfId="631" xr:uid="{156BD8D6-965F-4247-BAF6-1E2136BC2FDE}"/>
    <cellStyle name="Migliaia 8 2 4" xfId="387" xr:uid="{27A34506-052C-47B9-A462-95435B39FB8D}"/>
    <cellStyle name="Migliaia 8 2 4 2" xfId="712" xr:uid="{4559E41D-6740-4267-8439-2BD0FC98B247}"/>
    <cellStyle name="Migliaia 8 2 5" xfId="550" xr:uid="{DFE95A28-468F-47F6-98AD-B25E03F9698C}"/>
    <cellStyle name="Migliaia 8 3" xfId="244" xr:uid="{4CE1F4CB-1C4F-4E34-A5D9-6CBA7996E4FF}"/>
    <cellStyle name="Migliaia 8 3 2" xfId="326" xr:uid="{AC35E698-7118-4E46-A01F-2B18C5F9D01A}"/>
    <cellStyle name="Migliaia 8 3 2 2" xfId="488" xr:uid="{A32C9B8E-8583-4974-B262-A0E316F6DA8F}"/>
    <cellStyle name="Migliaia 8 3 2 2 2" xfId="813" xr:uid="{55854221-2699-4630-9D1F-13782FB3FE42}"/>
    <cellStyle name="Migliaia 8 3 2 3" xfId="651" xr:uid="{31FEBE39-D1A0-4F21-9CFF-E29F03A021CC}"/>
    <cellStyle name="Migliaia 8 3 3" xfId="407" xr:uid="{93DBFED8-CD15-491E-9FCE-B1DB55F4662B}"/>
    <cellStyle name="Migliaia 8 3 3 2" xfId="732" xr:uid="{10A6023D-C473-45B0-B5F0-4B6671C1EDD5}"/>
    <cellStyle name="Migliaia 8 3 4" xfId="570" xr:uid="{282A846B-56AA-48CC-8553-29A16ADF3C8D}"/>
    <cellStyle name="Migliaia 8 4" xfId="286" xr:uid="{78BC0027-08E8-41CB-9ADC-967EE330C0A7}"/>
    <cellStyle name="Migliaia 8 4 2" xfId="448" xr:uid="{399067A1-86AC-4C71-B5A3-6DEBF49D4DB9}"/>
    <cellStyle name="Migliaia 8 4 2 2" xfId="773" xr:uid="{951D6BBB-98C3-44AB-9D80-48B6E6E0D0C1}"/>
    <cellStyle name="Migliaia 8 4 3" xfId="611" xr:uid="{97DFF536-5214-47BA-ACFA-325CDCB5B2DC}"/>
    <cellStyle name="Migliaia 8 5" xfId="367" xr:uid="{CDFB3588-3437-4EC6-956F-33C0F46646FE}"/>
    <cellStyle name="Migliaia 8 5 2" xfId="692" xr:uid="{F59A261E-71BB-4171-AAA9-0747C5D3DD88}"/>
    <cellStyle name="Migliaia 8 6" xfId="530" xr:uid="{F8CC7CDA-B539-407A-B98F-2838C6B73D2E}"/>
    <cellStyle name="Neutral" xfId="40" xr:uid="{00000000-0005-0000-0000-00007C000000}"/>
    <cellStyle name="Neutral 2" xfId="98" xr:uid="{00000000-0005-0000-0000-00007D000000}"/>
    <cellStyle name="Neutrale 2" xfId="168" xr:uid="{00000000-0005-0000-0000-00007E000000}"/>
    <cellStyle name="Normal_M Netti Dett." xfId="41" xr:uid="{00000000-0005-0000-0000-00007F000000}"/>
    <cellStyle name="Normale" xfId="0" builtinId="0"/>
    <cellStyle name="Normale 10" xfId="169" xr:uid="{00000000-0005-0000-0000-000081000000}"/>
    <cellStyle name="Normale 10 2" xfId="200" xr:uid="{00000000-0005-0000-0000-000082000000}"/>
    <cellStyle name="Normale 11" xfId="203" xr:uid="{00000000-0005-0000-0000-000083000000}"/>
    <cellStyle name="Normale 2" xfId="42" xr:uid="{00000000-0005-0000-0000-000084000000}"/>
    <cellStyle name="Normale 2 2" xfId="51" xr:uid="{00000000-0005-0000-0000-000085000000}"/>
    <cellStyle name="Normale 2 2 2" xfId="99" xr:uid="{00000000-0005-0000-0000-000086000000}"/>
    <cellStyle name="Normale 2 2 2 2" xfId="839" xr:uid="{358F4EE2-7B93-4745-936F-23524FA81085}"/>
    <cellStyle name="Normale 2 2 3" xfId="201" xr:uid="{00000000-0005-0000-0000-000087000000}"/>
    <cellStyle name="Normale 2_FEB" xfId="170" xr:uid="{00000000-0005-0000-0000-000088000000}"/>
    <cellStyle name="Normale 21" xfId="171" xr:uid="{00000000-0005-0000-0000-000089000000}"/>
    <cellStyle name="Normale 23" xfId="172" xr:uid="{00000000-0005-0000-0000-00008A000000}"/>
    <cellStyle name="Normale 24" xfId="173" xr:uid="{00000000-0005-0000-0000-00008B000000}"/>
    <cellStyle name="Normale 25" xfId="174" xr:uid="{00000000-0005-0000-0000-00008C000000}"/>
    <cellStyle name="Normale 3" xfId="1" xr:uid="{00000000-0005-0000-0000-00008D000000}"/>
    <cellStyle name="Normale 3 2" xfId="101" xr:uid="{00000000-0005-0000-0000-00008E000000}"/>
    <cellStyle name="Normale 3 2 2" xfId="102" xr:uid="{00000000-0005-0000-0000-00008F000000}"/>
    <cellStyle name="Normale 3 2 2 2" xfId="195" xr:uid="{00000000-0005-0000-0000-000090000000}"/>
    <cellStyle name="Normale 3 2 2 2 2" xfId="512" xr:uid="{9AFDC626-7E07-492C-9C67-A60DDAB07EE2}"/>
    <cellStyle name="Normale 3 3" xfId="103" xr:uid="{00000000-0005-0000-0000-000091000000}"/>
    <cellStyle name="Normale 3 4" xfId="100" xr:uid="{00000000-0005-0000-0000-000092000000}"/>
    <cellStyle name="Normale 3 5" xfId="196" xr:uid="{00000000-0005-0000-0000-000093000000}"/>
    <cellStyle name="Normale 3_promozioni" xfId="175" xr:uid="{00000000-0005-0000-0000-000094000000}"/>
    <cellStyle name="Normale 30" xfId="268" xr:uid="{02BA7CAC-7F28-4D82-8253-D37842F06811}"/>
    <cellStyle name="Normale 30 4" xfId="840" xr:uid="{DB185C3E-8DDB-44A8-8468-1BD7AFB2E156}"/>
    <cellStyle name="Normale 4" xfId="50" xr:uid="{00000000-0005-0000-0000-000095000000}"/>
    <cellStyle name="Normale 4 2" xfId="56" xr:uid="{00000000-0005-0000-0000-000096000000}"/>
    <cellStyle name="Normale 4 2 2" xfId="105" xr:uid="{00000000-0005-0000-0000-000097000000}"/>
    <cellStyle name="Normale 4 3" xfId="106" xr:uid="{00000000-0005-0000-0000-000098000000}"/>
    <cellStyle name="Normale 4 4" xfId="104" xr:uid="{00000000-0005-0000-0000-000099000000}"/>
    <cellStyle name="Normale 4_Foglio1" xfId="58" xr:uid="{00000000-0005-0000-0000-00009A000000}"/>
    <cellStyle name="Normale 5" xfId="57" xr:uid="{00000000-0005-0000-0000-00009B000000}"/>
    <cellStyle name="Normale 5 2" xfId="108" xr:uid="{00000000-0005-0000-0000-00009C000000}"/>
    <cellStyle name="Normale 5 3" xfId="109" xr:uid="{00000000-0005-0000-0000-00009D000000}"/>
    <cellStyle name="Normale 5 4" xfId="107" xr:uid="{00000000-0005-0000-0000-00009E000000}"/>
    <cellStyle name="Normale 5_Listino TvGen- tariffe" xfId="176" xr:uid="{00000000-0005-0000-0000-00009F000000}"/>
    <cellStyle name="Normale 6" xfId="59" xr:uid="{00000000-0005-0000-0000-0000A0000000}"/>
    <cellStyle name="Normale 6 2" xfId="110" xr:uid="{00000000-0005-0000-0000-0000A1000000}"/>
    <cellStyle name="Normale 6 3" xfId="207" xr:uid="{3EB5EDB1-90F0-45FC-9B21-C829295CE530}"/>
    <cellStyle name="Normale 6_Listino TvGen- tariffe" xfId="177" xr:uid="{00000000-0005-0000-0000-0000A2000000}"/>
    <cellStyle name="Normale 7" xfId="64" xr:uid="{00000000-0005-0000-0000-0000A3000000}"/>
    <cellStyle name="Normale 7 2" xfId="111" xr:uid="{00000000-0005-0000-0000-0000A4000000}"/>
    <cellStyle name="Normale 7 2 2" xfId="202" xr:uid="{00000000-0005-0000-0000-0000A5000000}"/>
    <cellStyle name="Normale 7_Listino TvGen- tariffe" xfId="178" xr:uid="{00000000-0005-0000-0000-0000A6000000}"/>
    <cellStyle name="Normale 8" xfId="179" xr:uid="{00000000-0005-0000-0000-0000A7000000}"/>
    <cellStyle name="Normale 9" xfId="180" xr:uid="{00000000-0005-0000-0000-0000A8000000}"/>
    <cellStyle name="Normale_promozioni 2" xfId="838" xr:uid="{32F98A00-E8BA-475A-B82B-FEBF2DF375C7}"/>
    <cellStyle name="Nota 2" xfId="181" xr:uid="{00000000-0005-0000-0000-0000AA000000}"/>
    <cellStyle name="Note" xfId="43" xr:uid="{00000000-0005-0000-0000-0000AB000000}"/>
    <cellStyle name="Note 2" xfId="54" xr:uid="{00000000-0005-0000-0000-0000AC000000}"/>
    <cellStyle name="Note 2 2" xfId="112" xr:uid="{00000000-0005-0000-0000-0000AD000000}"/>
    <cellStyle name="Note 3" xfId="113" xr:uid="{00000000-0005-0000-0000-0000AE000000}"/>
    <cellStyle name="Note_Listino Tv Tlp_Primavera 2014" xfId="182" xr:uid="{00000000-0005-0000-0000-0000AF000000}"/>
    <cellStyle name="Output 2" xfId="63" xr:uid="{00000000-0005-0000-0000-0000B0000000}"/>
    <cellStyle name="Output 2 2" xfId="114" xr:uid="{00000000-0005-0000-0000-0000B1000000}"/>
    <cellStyle name="Percentuale" xfId="837" builtinId="5"/>
    <cellStyle name="Percentuale 11" xfId="226" xr:uid="{89289FD2-DD56-49E4-80BC-68FCE15403E6}"/>
    <cellStyle name="Percentuale 2" xfId="44" xr:uid="{00000000-0005-0000-0000-0000B2000000}"/>
    <cellStyle name="Percentuale 2 2" xfId="55" xr:uid="{00000000-0005-0000-0000-0000B3000000}"/>
    <cellStyle name="Percentuale 2 3" xfId="115" xr:uid="{00000000-0005-0000-0000-0000B4000000}"/>
    <cellStyle name="Percentuale 3" xfId="48" xr:uid="{00000000-0005-0000-0000-0000B5000000}"/>
    <cellStyle name="Percentuale 3 2" xfId="116" xr:uid="{00000000-0005-0000-0000-0000B6000000}"/>
    <cellStyle name="Percentuale 3 3" xfId="117" xr:uid="{00000000-0005-0000-0000-0000B7000000}"/>
    <cellStyle name="Percentuale 4" xfId="118" xr:uid="{00000000-0005-0000-0000-0000B8000000}"/>
    <cellStyle name="Percentuale 4 2" xfId="183" xr:uid="{00000000-0005-0000-0000-0000B9000000}"/>
    <cellStyle name="Percentuale 5" xfId="119" xr:uid="{00000000-0005-0000-0000-0000BA000000}"/>
    <cellStyle name="Percentuale 6" xfId="120" xr:uid="{00000000-0005-0000-0000-0000BB000000}"/>
    <cellStyle name="Percentuale 6 2" xfId="225" xr:uid="{DC615A04-6CA8-446D-A25A-7285515E006F}"/>
    <cellStyle name="Percentuale 7" xfId="184" xr:uid="{00000000-0005-0000-0000-0000BC000000}"/>
    <cellStyle name="Stile 1" xfId="121" xr:uid="{00000000-0005-0000-0000-0000BD000000}"/>
    <cellStyle name="Testo avviso 2" xfId="185" xr:uid="{00000000-0005-0000-0000-0000BE000000}"/>
    <cellStyle name="Testo descrittivo 2" xfId="186" xr:uid="{00000000-0005-0000-0000-0000BF000000}"/>
    <cellStyle name="Title" xfId="45" xr:uid="{00000000-0005-0000-0000-0000C0000000}"/>
    <cellStyle name="Title 2" xfId="122" xr:uid="{00000000-0005-0000-0000-0000C1000000}"/>
    <cellStyle name="Titolo 1 2" xfId="187" xr:uid="{00000000-0005-0000-0000-0000C2000000}"/>
    <cellStyle name="Titolo 2 2" xfId="188" xr:uid="{00000000-0005-0000-0000-0000C3000000}"/>
    <cellStyle name="Titolo 3 2" xfId="189" xr:uid="{00000000-0005-0000-0000-0000C4000000}"/>
    <cellStyle name="Titolo 4 2" xfId="190" xr:uid="{00000000-0005-0000-0000-0000C5000000}"/>
    <cellStyle name="Titolo 5" xfId="191" xr:uid="{00000000-0005-0000-0000-0000C6000000}"/>
    <cellStyle name="Total" xfId="46" xr:uid="{00000000-0005-0000-0000-0000C7000000}"/>
    <cellStyle name="Total 2" xfId="123" xr:uid="{00000000-0005-0000-0000-0000C8000000}"/>
    <cellStyle name="Totale 2" xfId="192" xr:uid="{00000000-0005-0000-0000-0000C9000000}"/>
    <cellStyle name="Valore non valido 2" xfId="193" xr:uid="{00000000-0005-0000-0000-0000CA000000}"/>
    <cellStyle name="Valore valido 2" xfId="194" xr:uid="{00000000-0005-0000-0000-0000CB000000}"/>
    <cellStyle name="Warning Text" xfId="47" xr:uid="{00000000-0005-0000-0000-0000CC000000}"/>
  </cellStyles>
  <dxfs count="0"/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9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externalLink" Target="externalLinks/externalLink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externalLink" Target="externalLinks/externalLink1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externalLink" Target="externalLinks/externalLink10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KMI/Palinsesti%20Tv%20e%20Stime/Stime/2017/INV2017/MAMMA/Inv17_mamma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icing_TV_Analogica\LISTINI%20TV\Listini%20Rai\2014\FESTE%202013-2014\estrazioni\pal%20virt%20al%2012sett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icing_TV_Analogica\LISTINI%20TV\Listini%20Rai\2013\Autunno%202013\stime\OTTOBRE(A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ocuments%20and%20Settings\MI7470\Desktop\max\Documents%20and%20Settings\MI3090\Desktop\Laura\ListDic2004\StimeDic0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icing_TV_Analogica\LISTINI%20TV\Iniziative%20Speciali\Rai\TARIFFAZIONE\2014\Feste%202013-2014\IS%20STRENNE'13-1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icing_TV_Digitali_Sport\DIGITALI\LISTINI\2014\Estate\HP%20-%20ESTATE%20201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tofs2.sipra.it\uo\Pricing_TV_Analogica\LISTINI%20TV\Listini%20Rai\2015\FESTE%202015-2016\Listino%20Autunno-Feste%20201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mi10\UO\Offerta_Sviluppo_TV\LISTINI%20TV\Listini%20Rai\2007\Marzo%202007\ListMarzo07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icing_TV_Analogica\LISTINI%20TV\Listini%20Rai\2013\Autunno%202013\List%20Autunno%202013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mi10\UO\Offerta_Sviluppo_TV\LISTINI%20TV\Listini%20Rai\2008\Autunno08\listino%20autunno08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ocuments%20and%20Settings\MI7470\Desktop\max\Offerta_Sviluppo_TV\LISTINI%20TV\Listini%20Rai\2004\Febbraio%2004\ListFeb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ime"/>
      <sheetName val="nome del foglio"/>
      <sheetName val="Parametri"/>
      <sheetName val="delta DT"/>
      <sheetName val="platea"/>
      <sheetName val="ss_R1"/>
      <sheetName val="DOMENICA IN SR"/>
      <sheetName val="RUBRICHE FESTIVAL"/>
      <sheetName val="access prom"/>
      <sheetName val="profili ad hoc"/>
      <sheetName val="clienti menu  tendin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listino"/>
      <sheetName val="Parametri"/>
    </sheetNames>
    <sheetDataSet>
      <sheetData sheetId="0" refreshError="1"/>
      <sheetData sheetId="1" refreshError="1"/>
      <sheetData sheetId="2" refreshError="1"/>
      <sheetData sheetId="3" refreshError="1">
        <row r="7">
          <cell r="B7" t="str">
            <v>Indiv</v>
          </cell>
        </row>
        <row r="8">
          <cell r="B8" t="str">
            <v>Adu25-44</v>
          </cell>
        </row>
        <row r="9">
          <cell r="B9" t="str">
            <v>Resacq</v>
          </cell>
        </row>
        <row r="10">
          <cell r="B10" t="str">
            <v>Uomini</v>
          </cell>
        </row>
        <row r="11">
          <cell r="B11" t="str">
            <v>Donne</v>
          </cell>
        </row>
        <row r="12">
          <cell r="B12" t="str">
            <v>Bambini</v>
          </cell>
        </row>
        <row r="13">
          <cell r="B13" t="str">
            <v>Adu25-54</v>
          </cell>
        </row>
        <row r="14">
          <cell r="B14" t="str">
            <v>Uom25-54</v>
          </cell>
        </row>
        <row r="15">
          <cell r="B15" t="str">
            <v>25-54 Aa-Ab</v>
          </cell>
        </row>
        <row r="16">
          <cell r="B16" t="str">
            <v>Adu 15-64</v>
          </cell>
        </row>
        <row r="17">
          <cell r="B17" t="str">
            <v>Adu Aa-Ab</v>
          </cell>
        </row>
        <row r="18">
          <cell r="B18" t="str">
            <v>Ra 25-54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A"/>
      <sheetName val="B"/>
      <sheetName val="C"/>
      <sheetName val="Foglio1"/>
      <sheetName val="listino"/>
      <sheetName val="Parametr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B7" t="str">
            <v>Adu 25 64</v>
          </cell>
        </row>
        <row r="8">
          <cell r="B8" t="str">
            <v>Adu 15-64</v>
          </cell>
        </row>
        <row r="9">
          <cell r="B9" t="str">
            <v>Adu Aa-Ab</v>
          </cell>
        </row>
        <row r="10">
          <cell r="B10" t="str">
            <v>Ra 25-54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listino"/>
      <sheetName val="Parametri"/>
    </sheetNames>
    <sheetDataSet>
      <sheetData sheetId="0" refreshError="1"/>
      <sheetData sheetId="1" refreshError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listino (2)"/>
      <sheetName val="x import"/>
      <sheetName val="listino"/>
      <sheetName val="listino (3)"/>
      <sheetName val="Parametr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6">
          <cell r="B6" t="str">
            <v>FESTE 2013 - 2014 IS  -  dal 22/12/2013 al 04/01/2014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ROTAZIONI apr-mag"/>
      <sheetName val="Parametri"/>
      <sheetName val="ESTATE14 trf"/>
      <sheetName val="ESTATE14 medie"/>
      <sheetName val="ESTATE14 sint."/>
      <sheetName val="venduto hp"/>
      <sheetName val="HP MAGGIO"/>
      <sheetName val="HP GIUGNO"/>
      <sheetName val="HP LUGLIO"/>
      <sheetName val="HP AGOSTO 1"/>
      <sheetName val="HP AGOSTO 2"/>
      <sheetName val="SINTESI"/>
      <sheetName val="tariffe"/>
      <sheetName val="brk"/>
      <sheetName val="brk (2)"/>
      <sheetName val="brk (3)"/>
      <sheetName val="Foglio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listino per medie brk di vendit"/>
      <sheetName val="listino medie brk di vendita "/>
      <sheetName val="ASS 2014"/>
      <sheetName val="listino"/>
      <sheetName val="STATISTICHE GETTITI"/>
      <sheetName val="STATISTICHE COS MEDI"/>
      <sheetName val="Parametr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MARZO 06"/>
      <sheetName val="GETTITI 06"/>
      <sheetName val="COSTI MEDI 06"/>
      <sheetName val="MARZO 07"/>
      <sheetName val="GETTITI 07"/>
      <sheetName val="COSTI MEDI 07"/>
      <sheetName val="Parametr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STIME OTT 13 NEWTGT(2)"/>
      <sheetName val="CHECK def ott"/>
      <sheetName val="KIDS"/>
      <sheetName val="Foglio1"/>
      <sheetName val="check altri periodo 18giu"/>
      <sheetName val="AFFINITA' DIC"/>
      <sheetName val="listino"/>
      <sheetName val="STATISTICHE GETTITI"/>
      <sheetName val="STATISTICHE COS MEDI"/>
      <sheetName val="FORMULE"/>
      <sheetName val="Legenda"/>
      <sheetName val="Parametr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listino"/>
      <sheetName val="STATISTICHE GETTITI"/>
      <sheetName val="STATISTICHE COS MEDI"/>
      <sheetName val="FORMULE"/>
      <sheetName val="Legenda"/>
      <sheetName val="Parametr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FEB03"/>
      <sheetName val="MAR03"/>
      <sheetName val="GETTITI 03"/>
      <sheetName val="COSTI MEDI 03"/>
      <sheetName val="FEBMAR04"/>
      <sheetName val="GETTITI 04"/>
      <sheetName val="COSTI MEDI 04"/>
      <sheetName val="Parametr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7">
          <cell r="B7">
            <v>4</v>
          </cell>
        </row>
        <row r="12">
          <cell r="B12" t="str">
            <v>A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09A02A-36BA-47F4-8052-1A4A1B898E5E}">
  <sheetPr codeName="Foglio1"/>
  <dimension ref="A2:D29"/>
  <sheetViews>
    <sheetView workbookViewId="0"/>
  </sheetViews>
  <sheetFormatPr defaultColWidth="9.140625" defaultRowHeight="15"/>
  <cols>
    <col min="1" max="16384" width="9.140625" style="75"/>
  </cols>
  <sheetData>
    <row r="2" spans="1:4" ht="33.75">
      <c r="A2" s="98" t="s">
        <v>192</v>
      </c>
    </row>
    <row r="3" spans="1:4" ht="21.75" customHeight="1">
      <c r="D3" s="98"/>
    </row>
    <row r="4" spans="1:4" s="99" customFormat="1" ht="18">
      <c r="A4" s="99" t="s">
        <v>193</v>
      </c>
    </row>
    <row r="5" spans="1:4" s="99" customFormat="1" ht="18">
      <c r="A5" s="99" t="s">
        <v>194</v>
      </c>
    </row>
    <row r="6" spans="1:4" s="99" customFormat="1" ht="18">
      <c r="A6" s="99" t="s">
        <v>195</v>
      </c>
    </row>
    <row r="7" spans="1:4" s="99" customFormat="1" ht="18"/>
    <row r="8" spans="1:4" s="99" customFormat="1" ht="18">
      <c r="A8" s="99" t="s">
        <v>196</v>
      </c>
    </row>
    <row r="9" spans="1:4" s="99" customFormat="1" ht="18">
      <c r="A9" s="99" t="s">
        <v>197</v>
      </c>
    </row>
    <row r="10" spans="1:4" s="99" customFormat="1" ht="18"/>
    <row r="11" spans="1:4" s="99" customFormat="1" ht="18">
      <c r="A11" s="99" t="s">
        <v>198</v>
      </c>
    </row>
    <row r="12" spans="1:4" s="99" customFormat="1" ht="18">
      <c r="A12" s="99" t="s">
        <v>199</v>
      </c>
    </row>
    <row r="13" spans="1:4" s="99" customFormat="1" ht="18">
      <c r="A13" s="99" t="s">
        <v>65</v>
      </c>
    </row>
    <row r="14" spans="1:4" s="99" customFormat="1" ht="18">
      <c r="A14" s="99" t="s">
        <v>200</v>
      </c>
    </row>
    <row r="15" spans="1:4" s="99" customFormat="1" ht="18"/>
    <row r="16" spans="1:4" s="99" customFormat="1" ht="18">
      <c r="A16" s="99" t="s">
        <v>201</v>
      </c>
    </row>
    <row r="17" spans="1:1" s="99" customFormat="1" ht="18">
      <c r="A17" s="99" t="s">
        <v>202</v>
      </c>
    </row>
    <row r="18" spans="1:1" s="99" customFormat="1" ht="18">
      <c r="A18" s="99" t="s">
        <v>203</v>
      </c>
    </row>
    <row r="19" spans="1:1" s="99" customFormat="1" ht="18">
      <c r="A19" s="99" t="s">
        <v>204</v>
      </c>
    </row>
    <row r="20" spans="1:1" s="99" customFormat="1" ht="18">
      <c r="A20" s="99" t="s">
        <v>205</v>
      </c>
    </row>
    <row r="21" spans="1:1" s="99" customFormat="1" ht="18">
      <c r="A21" s="99" t="s">
        <v>206</v>
      </c>
    </row>
    <row r="22" spans="1:1" s="99" customFormat="1" ht="18"/>
    <row r="23" spans="1:1" s="99" customFormat="1" ht="18">
      <c r="A23" s="99" t="s">
        <v>207</v>
      </c>
    </row>
    <row r="24" spans="1:1" s="99" customFormat="1" ht="18">
      <c r="A24" s="99" t="s">
        <v>208</v>
      </c>
    </row>
    <row r="26" spans="1:1" ht="27.75">
      <c r="A26" s="119" t="s">
        <v>227</v>
      </c>
    </row>
    <row r="27" spans="1:1" ht="18">
      <c r="A27" s="99" t="s">
        <v>74</v>
      </c>
    </row>
    <row r="28" spans="1:1" ht="18">
      <c r="A28" s="99" t="s">
        <v>224</v>
      </c>
    </row>
    <row r="29" spans="1:1" ht="18">
      <c r="A29" s="99"/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A2143D-0F8F-469A-A026-3436A8D127D5}">
  <sheetPr>
    <pageSetUpPr fitToPage="1"/>
  </sheetPr>
  <dimension ref="A1:AX36"/>
  <sheetViews>
    <sheetView showGridLines="0" zoomScale="70" zoomScaleNormal="70" workbookViewId="0">
      <pane ySplit="5" topLeftCell="A27" activePane="bottomLeft" state="frozen"/>
      <selection activeCell="C1" sqref="C1"/>
      <selection pane="bottomLeft"/>
    </sheetView>
  </sheetViews>
  <sheetFormatPr defaultColWidth="9.140625" defaultRowHeight="18" outlineLevelRow="1" outlineLevelCol="1"/>
  <cols>
    <col min="1" max="1" width="9.7109375" style="165" customWidth="1"/>
    <col min="2" max="2" width="20.85546875" style="165" customWidth="1"/>
    <col min="3" max="3" width="49.7109375" style="220" customWidth="1"/>
    <col min="4" max="4" width="54.5703125" style="166" customWidth="1" outlineLevel="1"/>
    <col min="5" max="5" width="41.7109375" style="146" customWidth="1"/>
    <col min="6" max="6" width="21.140625" style="167" customWidth="1"/>
    <col min="7" max="12" width="4.28515625" style="218" customWidth="1" outlineLevel="1"/>
    <col min="13" max="13" width="5.28515625" style="218" customWidth="1" outlineLevel="1"/>
    <col min="14" max="17" width="13.85546875" style="218" customWidth="1" outlineLevel="1"/>
    <col min="18" max="18" width="12.85546875" style="218" customWidth="1" outlineLevel="1"/>
    <col min="19" max="22" width="13.85546875" style="218" customWidth="1" outlineLevel="1"/>
    <col min="23" max="23" width="12.85546875" style="218" customWidth="1" outlineLevel="1"/>
    <col min="24" max="27" width="13.85546875" style="218" customWidth="1" outlineLevel="1"/>
    <col min="28" max="28" width="12.85546875" style="218" customWidth="1" outlineLevel="1"/>
    <col min="29" max="29" width="18.85546875" style="168" customWidth="1"/>
    <col min="30" max="30" width="10.7109375" style="168" customWidth="1"/>
    <col min="31" max="31" width="11.140625" style="168" customWidth="1"/>
    <col min="32" max="32" width="10.140625" style="168" customWidth="1"/>
    <col min="33" max="33" width="9.85546875" style="151" customWidth="1"/>
    <col min="34" max="34" width="9.140625" style="151" customWidth="1"/>
    <col min="35" max="36" width="12.28515625" style="151" customWidth="1"/>
    <col min="37" max="37" width="12" style="151" customWidth="1"/>
    <col min="38" max="39" width="10.140625" style="151" customWidth="1"/>
    <col min="40" max="40" width="11" style="146" customWidth="1"/>
    <col min="41" max="49" width="3.5703125" style="147" customWidth="1"/>
    <col min="50" max="50" width="5.42578125" style="146" customWidth="1"/>
    <col min="51" max="16384" width="9.140625" style="146"/>
  </cols>
  <sheetData>
    <row r="1" spans="1:50" s="372" customFormat="1" ht="33.75">
      <c r="A1" s="369" t="s">
        <v>412</v>
      </c>
      <c r="B1" s="370"/>
      <c r="C1" s="345"/>
      <c r="D1" s="371"/>
      <c r="F1" s="373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374"/>
      <c r="AD1" s="374"/>
      <c r="AE1" s="374"/>
      <c r="AF1" s="374"/>
      <c r="AG1" s="375"/>
      <c r="AH1" s="375"/>
      <c r="AI1" s="375"/>
      <c r="AJ1" s="375"/>
      <c r="AK1" s="375"/>
      <c r="AL1" s="375"/>
      <c r="AM1" s="375"/>
      <c r="AO1" s="376"/>
      <c r="AP1" s="376"/>
      <c r="AQ1" s="376"/>
      <c r="AR1" s="376"/>
      <c r="AS1" s="376"/>
      <c r="AT1" s="376"/>
      <c r="AU1" s="376"/>
      <c r="AV1" s="376"/>
      <c r="AW1" s="376"/>
    </row>
    <row r="2" spans="1:50" s="372" customFormat="1" ht="30">
      <c r="A2" s="377" t="s">
        <v>125</v>
      </c>
      <c r="B2" s="370"/>
      <c r="C2" s="345"/>
      <c r="D2" s="378"/>
      <c r="F2" s="373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374"/>
      <c r="AD2" s="374"/>
      <c r="AE2" s="374"/>
      <c r="AF2" s="374"/>
      <c r="AG2" s="375"/>
      <c r="AH2" s="375"/>
      <c r="AI2" s="375"/>
      <c r="AJ2" s="375"/>
      <c r="AK2" s="375"/>
      <c r="AL2" s="375"/>
      <c r="AM2" s="375"/>
      <c r="AO2" s="376"/>
      <c r="AP2" s="376"/>
      <c r="AQ2" s="376"/>
      <c r="AR2" s="376"/>
      <c r="AS2" s="376"/>
      <c r="AT2" s="376"/>
      <c r="AU2" s="376"/>
      <c r="AV2" s="376"/>
      <c r="AW2" s="376"/>
    </row>
    <row r="3" spans="1:50" s="372" customFormat="1" ht="18.75" customHeight="1">
      <c r="A3" s="370"/>
      <c r="B3" s="370"/>
      <c r="C3" s="379"/>
      <c r="D3" s="378"/>
      <c r="F3" s="380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374"/>
      <c r="AD3" s="374"/>
      <c r="AE3" s="374"/>
      <c r="AF3" s="374"/>
      <c r="AG3" s="375"/>
      <c r="AH3" s="375"/>
      <c r="AI3" s="375"/>
      <c r="AJ3" s="375"/>
      <c r="AK3" s="375"/>
      <c r="AL3" s="375"/>
      <c r="AM3" s="375"/>
      <c r="AO3" s="376"/>
      <c r="AP3" s="376"/>
      <c r="AQ3" s="376"/>
      <c r="AR3" s="376"/>
      <c r="AS3" s="376"/>
      <c r="AT3" s="376"/>
      <c r="AU3" s="376"/>
      <c r="AV3" s="376"/>
      <c r="AW3" s="376"/>
    </row>
    <row r="4" spans="1:50" s="381" customFormat="1" ht="35.25" customHeight="1">
      <c r="F4" s="338"/>
      <c r="G4" s="512" t="s">
        <v>1</v>
      </c>
      <c r="H4" s="513"/>
      <c r="I4" s="513"/>
      <c r="J4" s="513"/>
      <c r="K4" s="513"/>
      <c r="L4" s="513"/>
      <c r="M4" s="514"/>
      <c r="N4" s="382"/>
      <c r="O4" s="382"/>
      <c r="P4" s="382"/>
      <c r="Q4" s="382"/>
      <c r="R4" s="382"/>
      <c r="S4" s="382"/>
      <c r="T4" s="382"/>
      <c r="U4" s="382"/>
      <c r="V4" s="382"/>
      <c r="W4" s="382"/>
      <c r="X4" s="382"/>
      <c r="Y4" s="382"/>
      <c r="Z4" s="382"/>
      <c r="AA4" s="382"/>
      <c r="AB4" s="382"/>
      <c r="AC4" s="383"/>
      <c r="AD4" s="384"/>
      <c r="AE4" s="384"/>
      <c r="AF4" s="384"/>
      <c r="AG4" s="385"/>
      <c r="AH4" s="385"/>
      <c r="AI4" s="385"/>
      <c r="AJ4" s="385"/>
      <c r="AK4" s="385"/>
      <c r="AL4" s="385"/>
      <c r="AM4" s="385"/>
      <c r="AN4" s="386"/>
      <c r="AO4" s="515" t="s">
        <v>46</v>
      </c>
      <c r="AP4" s="516"/>
      <c r="AQ4" s="516"/>
      <c r="AR4" s="516"/>
      <c r="AS4" s="516"/>
      <c r="AT4" s="516"/>
      <c r="AU4" s="516"/>
      <c r="AV4" s="516"/>
      <c r="AW4" s="517"/>
    </row>
    <row r="5" spans="1:50" s="394" customFormat="1" ht="77.25" customHeight="1">
      <c r="A5" s="387" t="s">
        <v>38</v>
      </c>
      <c r="B5" s="387" t="s">
        <v>37</v>
      </c>
      <c r="C5" s="387" t="s">
        <v>47</v>
      </c>
      <c r="D5" s="387"/>
      <c r="E5" s="387" t="s">
        <v>15</v>
      </c>
      <c r="F5" s="388" t="s">
        <v>0</v>
      </c>
      <c r="G5" s="389" t="s">
        <v>39</v>
      </c>
      <c r="H5" s="389" t="s">
        <v>40</v>
      </c>
      <c r="I5" s="389" t="s">
        <v>41</v>
      </c>
      <c r="J5" s="389" t="s">
        <v>42</v>
      </c>
      <c r="K5" s="389" t="s">
        <v>43</v>
      </c>
      <c r="L5" s="389" t="s">
        <v>44</v>
      </c>
      <c r="M5" s="389" t="s">
        <v>45</v>
      </c>
      <c r="N5" s="518"/>
      <c r="O5" s="519"/>
      <c r="P5" s="519"/>
      <c r="Q5" s="519"/>
      <c r="R5" s="519"/>
      <c r="S5" s="519"/>
      <c r="T5" s="519"/>
      <c r="U5" s="519"/>
      <c r="V5" s="519"/>
      <c r="W5" s="519"/>
      <c r="X5" s="519"/>
      <c r="Y5" s="519"/>
      <c r="Z5" s="519"/>
      <c r="AA5" s="519"/>
      <c r="AB5" s="519"/>
      <c r="AC5" s="518" t="s">
        <v>48</v>
      </c>
      <c r="AD5" s="519"/>
      <c r="AE5" s="519"/>
      <c r="AF5" s="519"/>
      <c r="AG5" s="519"/>
      <c r="AH5" s="520"/>
      <c r="AI5" s="390"/>
      <c r="AJ5" s="390"/>
      <c r="AK5" s="390"/>
      <c r="AL5" s="391"/>
      <c r="AM5" s="390"/>
      <c r="AN5" s="392"/>
      <c r="AO5" s="24" t="s">
        <v>20</v>
      </c>
      <c r="AP5" s="393" t="s">
        <v>21</v>
      </c>
      <c r="AQ5" s="24" t="s">
        <v>22</v>
      </c>
      <c r="AR5" s="393" t="s">
        <v>23</v>
      </c>
      <c r="AS5" s="24" t="s">
        <v>24</v>
      </c>
      <c r="AT5" s="393" t="s">
        <v>25</v>
      </c>
      <c r="AU5" s="24" t="s">
        <v>26</v>
      </c>
      <c r="AV5" s="393" t="s">
        <v>27</v>
      </c>
      <c r="AW5" s="24" t="s">
        <v>28</v>
      </c>
      <c r="AX5" s="355"/>
    </row>
    <row r="6" spans="1:50" s="214" customFormat="1">
      <c r="A6" s="215"/>
      <c r="B6" s="113"/>
      <c r="C6" s="118"/>
      <c r="D6" s="114"/>
      <c r="E6" s="112"/>
      <c r="F6" s="115"/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16"/>
      <c r="X6" s="216"/>
      <c r="Y6" s="216"/>
      <c r="Z6" s="216"/>
      <c r="AA6" s="216"/>
      <c r="AB6" s="216"/>
      <c r="AC6" s="510" t="s">
        <v>614</v>
      </c>
      <c r="AD6" s="511"/>
      <c r="AE6" s="511"/>
      <c r="AF6" s="511"/>
      <c r="AG6" s="511"/>
      <c r="AH6" s="521"/>
      <c r="AI6" s="111"/>
      <c r="AJ6" s="111"/>
      <c r="AK6" s="111"/>
      <c r="AL6" s="111"/>
      <c r="AM6" s="111"/>
      <c r="AO6" s="395"/>
      <c r="AP6" s="396"/>
      <c r="AQ6" s="395"/>
      <c r="AR6" s="396"/>
      <c r="AS6" s="395"/>
      <c r="AT6" s="396"/>
      <c r="AU6" s="395"/>
      <c r="AV6" s="396"/>
      <c r="AW6" s="395"/>
    </row>
    <row r="7" spans="1:50" s="214" customFormat="1" ht="15.75" customHeight="1">
      <c r="A7" s="337" t="s">
        <v>573</v>
      </c>
      <c r="B7" s="219"/>
      <c r="C7" s="219"/>
      <c r="D7" s="338" t="s">
        <v>14</v>
      </c>
      <c r="G7" s="397"/>
      <c r="H7" s="39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218"/>
      <c r="V7" s="218"/>
      <c r="W7" s="218"/>
      <c r="X7" s="218"/>
      <c r="AC7" s="499" t="s">
        <v>615</v>
      </c>
      <c r="AD7" s="499"/>
      <c r="AE7" s="499"/>
      <c r="AF7" s="499"/>
      <c r="AG7" s="499"/>
      <c r="AH7" s="522"/>
      <c r="AO7" s="395"/>
      <c r="AP7" s="396"/>
      <c r="AQ7" s="395"/>
      <c r="AR7" s="396"/>
      <c r="AS7" s="395"/>
      <c r="AT7" s="396"/>
      <c r="AU7" s="395"/>
      <c r="AV7" s="396"/>
      <c r="AW7" s="395"/>
    </row>
    <row r="8" spans="1:50" s="214" customFormat="1" ht="15.75" customHeight="1">
      <c r="A8" s="399"/>
      <c r="B8" s="219"/>
      <c r="C8" s="219"/>
      <c r="D8" s="220"/>
      <c r="E8" s="400"/>
      <c r="G8" s="397"/>
      <c r="H8" s="398"/>
      <c r="I8" s="218"/>
      <c r="J8" s="218"/>
      <c r="K8" s="218"/>
      <c r="L8" s="218"/>
      <c r="M8" s="218"/>
      <c r="N8" s="218"/>
      <c r="O8" s="218"/>
      <c r="P8" s="218"/>
      <c r="Q8" s="218"/>
      <c r="R8" s="218"/>
      <c r="S8" s="218"/>
      <c r="T8" s="218"/>
      <c r="U8" s="218"/>
      <c r="V8" s="218"/>
      <c r="W8" s="218"/>
      <c r="X8" s="218"/>
      <c r="AO8" s="395"/>
      <c r="AP8" s="396"/>
      <c r="AQ8" s="395"/>
      <c r="AR8" s="396"/>
      <c r="AS8" s="395"/>
      <c r="AT8" s="396"/>
      <c r="AU8" s="395"/>
      <c r="AV8" s="396"/>
      <c r="AW8" s="395"/>
    </row>
    <row r="9" spans="1:50" s="356" customFormat="1" ht="15.75" customHeight="1" outlineLevel="1">
      <c r="A9" s="212" t="s">
        <v>573</v>
      </c>
      <c r="B9" s="347" t="s">
        <v>616</v>
      </c>
      <c r="C9" s="348" t="s">
        <v>617</v>
      </c>
      <c r="D9" s="349" t="s">
        <v>618</v>
      </c>
      <c r="E9" s="350" t="s">
        <v>619</v>
      </c>
      <c r="F9" s="351" t="s">
        <v>620</v>
      </c>
      <c r="G9" s="401" t="s">
        <v>2</v>
      </c>
      <c r="H9" s="401" t="s">
        <v>2</v>
      </c>
      <c r="I9" s="401" t="s">
        <v>2</v>
      </c>
      <c r="J9" s="401" t="s">
        <v>2</v>
      </c>
      <c r="K9" s="401" t="s">
        <v>2</v>
      </c>
      <c r="L9" s="401" t="s">
        <v>2</v>
      </c>
      <c r="M9" s="401" t="s">
        <v>2</v>
      </c>
      <c r="N9" s="213"/>
      <c r="O9" s="213"/>
      <c r="P9" s="213"/>
      <c r="Q9" s="213"/>
      <c r="R9" s="213"/>
      <c r="S9" s="213"/>
      <c r="T9" s="213"/>
      <c r="U9" s="213"/>
      <c r="V9" s="213"/>
      <c r="W9" s="213"/>
      <c r="X9" s="490"/>
      <c r="Y9" s="490"/>
      <c r="Z9" s="490"/>
      <c r="AA9" s="490"/>
      <c r="AB9" s="357"/>
      <c r="AC9" s="490">
        <v>1700</v>
      </c>
      <c r="AD9" s="490"/>
      <c r="AE9" s="490"/>
      <c r="AF9" s="490"/>
      <c r="AG9" s="490"/>
      <c r="AH9" s="490"/>
      <c r="AI9" s="352"/>
      <c r="AJ9" s="352"/>
      <c r="AK9" s="352"/>
      <c r="AL9" s="352"/>
      <c r="AM9" s="352"/>
      <c r="AN9" s="353"/>
      <c r="AO9" s="354"/>
      <c r="AP9" s="355" t="s">
        <v>579</v>
      </c>
      <c r="AQ9" s="395"/>
      <c r="AR9" s="396"/>
      <c r="AS9" s="395"/>
      <c r="AT9" s="355"/>
      <c r="AU9" s="354"/>
      <c r="AV9" s="355"/>
      <c r="AW9" s="395"/>
    </row>
    <row r="10" spans="1:50" s="356" customFormat="1" ht="15.75" customHeight="1" outlineLevel="1">
      <c r="A10" s="212" t="s">
        <v>573</v>
      </c>
      <c r="B10" s="347" t="s">
        <v>616</v>
      </c>
      <c r="C10" s="348" t="s">
        <v>621</v>
      </c>
      <c r="D10" s="349" t="s">
        <v>618</v>
      </c>
      <c r="E10" s="350" t="s">
        <v>622</v>
      </c>
      <c r="F10" s="351" t="s">
        <v>623</v>
      </c>
      <c r="G10" s="401" t="s">
        <v>2</v>
      </c>
      <c r="H10" s="401" t="s">
        <v>2</v>
      </c>
      <c r="I10" s="401" t="s">
        <v>2</v>
      </c>
      <c r="J10" s="401" t="s">
        <v>2</v>
      </c>
      <c r="K10" s="401" t="s">
        <v>2</v>
      </c>
      <c r="L10" s="401" t="s">
        <v>2</v>
      </c>
      <c r="M10" s="401" t="s">
        <v>2</v>
      </c>
      <c r="N10" s="213"/>
      <c r="O10" s="213"/>
      <c r="P10" s="213"/>
      <c r="Q10" s="213"/>
      <c r="R10" s="213"/>
      <c r="S10" s="213"/>
      <c r="T10" s="213"/>
      <c r="U10" s="213"/>
      <c r="V10" s="213"/>
      <c r="W10" s="213"/>
      <c r="X10" s="352"/>
      <c r="Y10" s="352"/>
      <c r="Z10" s="352"/>
      <c r="AA10" s="352"/>
      <c r="AB10" s="357"/>
      <c r="AC10" s="490">
        <v>2900</v>
      </c>
      <c r="AD10" s="490"/>
      <c r="AE10" s="490"/>
      <c r="AF10" s="490"/>
      <c r="AG10" s="490"/>
      <c r="AH10" s="490"/>
      <c r="AI10" s="352"/>
      <c r="AJ10" s="352"/>
      <c r="AK10" s="352"/>
      <c r="AL10" s="352"/>
      <c r="AM10" s="352"/>
      <c r="AN10" s="353"/>
      <c r="AO10" s="354"/>
      <c r="AP10" s="355" t="s">
        <v>579</v>
      </c>
      <c r="AQ10" s="395"/>
      <c r="AR10" s="396"/>
      <c r="AS10" s="395"/>
      <c r="AT10" s="355"/>
      <c r="AU10" s="354"/>
      <c r="AV10" s="355"/>
      <c r="AW10" s="395"/>
    </row>
    <row r="11" spans="1:50" s="356" customFormat="1" ht="15.75" customHeight="1" outlineLevel="1">
      <c r="A11" s="212" t="s">
        <v>573</v>
      </c>
      <c r="B11" s="347" t="s">
        <v>616</v>
      </c>
      <c r="C11" s="348" t="s">
        <v>624</v>
      </c>
      <c r="D11" s="349" t="s">
        <v>618</v>
      </c>
      <c r="E11" s="350" t="s">
        <v>625</v>
      </c>
      <c r="F11" s="351" t="s">
        <v>626</v>
      </c>
      <c r="G11" s="401" t="s">
        <v>2</v>
      </c>
      <c r="H11" s="401" t="s">
        <v>2</v>
      </c>
      <c r="I11" s="401" t="s">
        <v>2</v>
      </c>
      <c r="J11" s="401" t="s">
        <v>2</v>
      </c>
      <c r="K11" s="401" t="s">
        <v>2</v>
      </c>
      <c r="L11" s="401" t="s">
        <v>2</v>
      </c>
      <c r="M11" s="401" t="s">
        <v>2</v>
      </c>
      <c r="N11" s="213"/>
      <c r="O11" s="213"/>
      <c r="P11" s="213"/>
      <c r="Q11" s="213"/>
      <c r="R11" s="213"/>
      <c r="S11" s="213"/>
      <c r="T11" s="213"/>
      <c r="U11" s="213"/>
      <c r="V11" s="213"/>
      <c r="W11" s="213"/>
      <c r="X11" s="352"/>
      <c r="Y11" s="352"/>
      <c r="Z11" s="352"/>
      <c r="AA11" s="352"/>
      <c r="AB11" s="357"/>
      <c r="AC11" s="490">
        <v>1400</v>
      </c>
      <c r="AD11" s="490"/>
      <c r="AE11" s="490"/>
      <c r="AF11" s="490"/>
      <c r="AG11" s="490"/>
      <c r="AH11" s="490"/>
      <c r="AI11" s="352"/>
      <c r="AJ11" s="352"/>
      <c r="AK11" s="352"/>
      <c r="AL11" s="352"/>
      <c r="AM11" s="352"/>
      <c r="AN11" s="353"/>
      <c r="AO11" s="354"/>
      <c r="AP11" s="355" t="s">
        <v>579</v>
      </c>
      <c r="AQ11" s="395"/>
      <c r="AR11" s="396"/>
      <c r="AS11" s="395"/>
      <c r="AT11" s="355"/>
      <c r="AU11" s="354"/>
      <c r="AV11" s="355"/>
      <c r="AW11" s="395"/>
    </row>
    <row r="12" spans="1:50" s="356" customFormat="1" ht="15.75" customHeight="1" outlineLevel="1">
      <c r="A12" s="212" t="s">
        <v>573</v>
      </c>
      <c r="B12" s="347" t="s">
        <v>616</v>
      </c>
      <c r="C12" s="348" t="s">
        <v>627</v>
      </c>
      <c r="D12" s="349" t="s">
        <v>618</v>
      </c>
      <c r="E12" s="350" t="s">
        <v>628</v>
      </c>
      <c r="F12" s="351" t="s">
        <v>629</v>
      </c>
      <c r="G12" s="401" t="s">
        <v>2</v>
      </c>
      <c r="H12" s="401" t="s">
        <v>2</v>
      </c>
      <c r="I12" s="401" t="s">
        <v>2</v>
      </c>
      <c r="J12" s="401" t="s">
        <v>2</v>
      </c>
      <c r="K12" s="401" t="s">
        <v>2</v>
      </c>
      <c r="L12" s="401" t="s">
        <v>2</v>
      </c>
      <c r="M12" s="401" t="s">
        <v>2</v>
      </c>
      <c r="N12" s="213"/>
      <c r="O12" s="213"/>
      <c r="P12" s="213"/>
      <c r="Q12" s="213"/>
      <c r="R12" s="213"/>
      <c r="S12" s="213"/>
      <c r="T12" s="213"/>
      <c r="U12" s="213"/>
      <c r="V12" s="213"/>
      <c r="W12" s="213"/>
      <c r="X12" s="352"/>
      <c r="Y12" s="352"/>
      <c r="Z12" s="352"/>
      <c r="AA12" s="352"/>
      <c r="AB12" s="357"/>
      <c r="AC12" s="490">
        <v>2200</v>
      </c>
      <c r="AD12" s="490"/>
      <c r="AE12" s="490"/>
      <c r="AF12" s="490"/>
      <c r="AG12" s="490"/>
      <c r="AH12" s="490"/>
      <c r="AI12" s="352"/>
      <c r="AJ12" s="352"/>
      <c r="AK12" s="352"/>
      <c r="AL12" s="352"/>
      <c r="AM12" s="352"/>
      <c r="AN12" s="353"/>
      <c r="AO12" s="354"/>
      <c r="AP12" s="355" t="s">
        <v>579</v>
      </c>
      <c r="AQ12" s="395"/>
      <c r="AR12" s="396"/>
      <c r="AS12" s="395"/>
      <c r="AT12" s="355"/>
      <c r="AU12" s="354"/>
      <c r="AV12" s="355"/>
      <c r="AW12" s="395"/>
    </row>
    <row r="13" spans="1:50" s="356" customFormat="1" ht="15.75" customHeight="1" outlineLevel="1">
      <c r="A13" s="212" t="s">
        <v>573</v>
      </c>
      <c r="B13" s="347" t="s">
        <v>616</v>
      </c>
      <c r="C13" s="348" t="s">
        <v>630</v>
      </c>
      <c r="D13" s="349" t="s">
        <v>618</v>
      </c>
      <c r="E13" s="350" t="s">
        <v>631</v>
      </c>
      <c r="F13" s="351" t="s">
        <v>632</v>
      </c>
      <c r="G13" s="401" t="s">
        <v>2</v>
      </c>
      <c r="H13" s="401" t="s">
        <v>2</v>
      </c>
      <c r="I13" s="401" t="s">
        <v>2</v>
      </c>
      <c r="J13" s="401" t="s">
        <v>2</v>
      </c>
      <c r="K13" s="401" t="s">
        <v>2</v>
      </c>
      <c r="L13" s="401" t="s">
        <v>2</v>
      </c>
      <c r="M13" s="401" t="s">
        <v>2</v>
      </c>
      <c r="N13" s="213"/>
      <c r="O13" s="213"/>
      <c r="P13" s="213"/>
      <c r="Q13" s="213"/>
      <c r="R13" s="213"/>
      <c r="S13" s="213"/>
      <c r="T13" s="213"/>
      <c r="U13" s="213"/>
      <c r="V13" s="213"/>
      <c r="W13" s="213"/>
      <c r="X13" s="352"/>
      <c r="Y13" s="352"/>
      <c r="Z13" s="352"/>
      <c r="AA13" s="352"/>
      <c r="AB13" s="357"/>
      <c r="AC13" s="490">
        <v>1200</v>
      </c>
      <c r="AD13" s="490"/>
      <c r="AE13" s="490"/>
      <c r="AF13" s="490"/>
      <c r="AG13" s="490"/>
      <c r="AH13" s="490"/>
      <c r="AI13" s="352"/>
      <c r="AJ13" s="352"/>
      <c r="AK13" s="352"/>
      <c r="AL13" s="352"/>
      <c r="AM13" s="352"/>
      <c r="AN13" s="353"/>
      <c r="AO13" s="354"/>
      <c r="AP13" s="355" t="s">
        <v>579</v>
      </c>
      <c r="AQ13" s="395"/>
      <c r="AR13" s="396"/>
      <c r="AS13" s="395"/>
      <c r="AT13" s="355"/>
      <c r="AU13" s="354"/>
      <c r="AV13" s="355"/>
      <c r="AW13" s="395"/>
    </row>
    <row r="14" spans="1:50" s="356" customFormat="1" ht="15.75" customHeight="1" outlineLevel="1">
      <c r="A14" s="212" t="s">
        <v>573</v>
      </c>
      <c r="B14" s="347" t="s">
        <v>616</v>
      </c>
      <c r="C14" s="348" t="s">
        <v>633</v>
      </c>
      <c r="D14" s="349" t="s">
        <v>618</v>
      </c>
      <c r="E14" s="350" t="s">
        <v>634</v>
      </c>
      <c r="F14" s="351" t="s">
        <v>635</v>
      </c>
      <c r="G14" s="401" t="s">
        <v>2</v>
      </c>
      <c r="H14" s="401" t="s">
        <v>2</v>
      </c>
      <c r="I14" s="401" t="s">
        <v>2</v>
      </c>
      <c r="J14" s="401" t="s">
        <v>2</v>
      </c>
      <c r="K14" s="401" t="s">
        <v>2</v>
      </c>
      <c r="L14" s="401" t="s">
        <v>2</v>
      </c>
      <c r="M14" s="401" t="s">
        <v>2</v>
      </c>
      <c r="N14" s="213"/>
      <c r="O14" s="213"/>
      <c r="P14" s="213"/>
      <c r="Q14" s="213"/>
      <c r="R14" s="213"/>
      <c r="S14" s="213"/>
      <c r="T14" s="213"/>
      <c r="U14" s="213"/>
      <c r="V14" s="213"/>
      <c r="W14" s="213"/>
      <c r="X14" s="352"/>
      <c r="Y14" s="352"/>
      <c r="Z14" s="352"/>
      <c r="AA14" s="352"/>
      <c r="AB14" s="357"/>
      <c r="AC14" s="490">
        <v>500</v>
      </c>
      <c r="AD14" s="490"/>
      <c r="AE14" s="490"/>
      <c r="AF14" s="490"/>
      <c r="AG14" s="490"/>
      <c r="AH14" s="490"/>
      <c r="AI14" s="352"/>
      <c r="AJ14" s="352"/>
      <c r="AK14" s="352"/>
      <c r="AL14" s="352"/>
      <c r="AM14" s="352"/>
      <c r="AN14" s="353"/>
      <c r="AO14" s="354"/>
      <c r="AP14" s="355" t="s">
        <v>579</v>
      </c>
      <c r="AQ14" s="395"/>
      <c r="AR14" s="396"/>
      <c r="AS14" s="395"/>
      <c r="AT14" s="355"/>
      <c r="AU14" s="354"/>
      <c r="AV14" s="355"/>
      <c r="AW14" s="395"/>
    </row>
    <row r="15" spans="1:50" s="356" customFormat="1" ht="15.75" customHeight="1" outlineLevel="1">
      <c r="A15" s="212" t="s">
        <v>573</v>
      </c>
      <c r="B15" s="347" t="s">
        <v>616</v>
      </c>
      <c r="C15" s="348" t="s">
        <v>636</v>
      </c>
      <c r="D15" s="349"/>
      <c r="E15" s="350" t="s">
        <v>634</v>
      </c>
      <c r="F15" s="351" t="s">
        <v>637</v>
      </c>
      <c r="G15" s="401" t="s">
        <v>2</v>
      </c>
      <c r="H15" s="401" t="s">
        <v>2</v>
      </c>
      <c r="I15" s="401" t="s">
        <v>2</v>
      </c>
      <c r="J15" s="401" t="s">
        <v>2</v>
      </c>
      <c r="K15" s="401" t="s">
        <v>2</v>
      </c>
      <c r="L15" s="401" t="s">
        <v>2</v>
      </c>
      <c r="M15" s="401" t="s">
        <v>2</v>
      </c>
      <c r="N15" s="213"/>
      <c r="O15" s="213"/>
      <c r="P15" s="213"/>
      <c r="Q15" s="213"/>
      <c r="R15" s="213"/>
      <c r="S15" s="213"/>
      <c r="T15" s="213"/>
      <c r="U15" s="213"/>
      <c r="V15" s="213"/>
      <c r="W15" s="213"/>
      <c r="X15" s="352"/>
      <c r="Y15" s="352"/>
      <c r="Z15" s="352"/>
      <c r="AA15" s="352"/>
      <c r="AB15" s="357"/>
      <c r="AC15" s="352"/>
      <c r="AD15" s="352"/>
      <c r="AE15" s="352">
        <v>500</v>
      </c>
      <c r="AF15" s="352"/>
      <c r="AG15" s="352"/>
      <c r="AH15" s="352"/>
      <c r="AI15" s="352"/>
      <c r="AJ15" s="352"/>
      <c r="AK15" s="352"/>
      <c r="AL15" s="352"/>
      <c r="AM15" s="352"/>
      <c r="AN15" s="353"/>
      <c r="AO15" s="354"/>
      <c r="AP15" s="355" t="s">
        <v>579</v>
      </c>
      <c r="AQ15" s="395"/>
      <c r="AR15" s="396"/>
      <c r="AS15" s="395"/>
      <c r="AT15" s="355"/>
      <c r="AU15" s="354"/>
      <c r="AV15" s="355"/>
      <c r="AW15" s="395"/>
    </row>
    <row r="16" spans="1:50" s="356" customFormat="1" ht="15.75" customHeight="1" outlineLevel="1">
      <c r="A16" s="212" t="s">
        <v>573</v>
      </c>
      <c r="B16" s="347" t="s">
        <v>616</v>
      </c>
      <c r="C16" s="348" t="s">
        <v>638</v>
      </c>
      <c r="D16" s="349"/>
      <c r="E16" s="350" t="s">
        <v>619</v>
      </c>
      <c r="F16" s="351" t="s">
        <v>620</v>
      </c>
      <c r="G16" s="401" t="s">
        <v>2</v>
      </c>
      <c r="H16" s="401" t="s">
        <v>2</v>
      </c>
      <c r="I16" s="401" t="s">
        <v>2</v>
      </c>
      <c r="J16" s="401" t="s">
        <v>2</v>
      </c>
      <c r="K16" s="401" t="s">
        <v>2</v>
      </c>
      <c r="L16" s="401" t="s">
        <v>2</v>
      </c>
      <c r="M16" s="401" t="s">
        <v>2</v>
      </c>
      <c r="N16" s="213"/>
      <c r="O16" s="213"/>
      <c r="P16" s="213"/>
      <c r="Q16" s="213"/>
      <c r="R16" s="213"/>
      <c r="S16" s="213"/>
      <c r="T16" s="213"/>
      <c r="U16" s="213"/>
      <c r="V16" s="213"/>
      <c r="W16" s="213"/>
      <c r="X16" s="352"/>
      <c r="Y16" s="352"/>
      <c r="Z16" s="352"/>
      <c r="AA16" s="352"/>
      <c r="AB16" s="357"/>
      <c r="AC16" s="352"/>
      <c r="AD16" s="352"/>
      <c r="AE16" s="352">
        <v>1500</v>
      </c>
      <c r="AF16" s="352"/>
      <c r="AG16" s="352"/>
      <c r="AH16" s="352"/>
      <c r="AI16" s="352"/>
      <c r="AJ16" s="352"/>
      <c r="AK16" s="352"/>
      <c r="AL16" s="352"/>
      <c r="AM16" s="352"/>
      <c r="AN16" s="353"/>
      <c r="AO16" s="354"/>
      <c r="AP16" s="355" t="s">
        <v>579</v>
      </c>
      <c r="AQ16" s="395"/>
      <c r="AR16" s="396"/>
      <c r="AS16" s="395"/>
      <c r="AT16" s="355"/>
      <c r="AU16" s="354"/>
      <c r="AV16" s="355"/>
      <c r="AW16" s="395"/>
    </row>
    <row r="17" spans="1:49" s="356" customFormat="1" ht="15.75" customHeight="1" outlineLevel="1">
      <c r="A17" s="212" t="s">
        <v>573</v>
      </c>
      <c r="B17" s="347" t="s">
        <v>616</v>
      </c>
      <c r="C17" s="348" t="s">
        <v>639</v>
      </c>
      <c r="D17" s="349"/>
      <c r="E17" s="350" t="s">
        <v>622</v>
      </c>
      <c r="F17" s="351" t="s">
        <v>623</v>
      </c>
      <c r="G17" s="401" t="s">
        <v>2</v>
      </c>
      <c r="H17" s="401" t="s">
        <v>2</v>
      </c>
      <c r="I17" s="401" t="s">
        <v>2</v>
      </c>
      <c r="J17" s="401" t="s">
        <v>2</v>
      </c>
      <c r="K17" s="401" t="s">
        <v>2</v>
      </c>
      <c r="L17" s="401" t="s">
        <v>2</v>
      </c>
      <c r="M17" s="401" t="s">
        <v>2</v>
      </c>
      <c r="N17" s="213"/>
      <c r="O17" s="213"/>
      <c r="P17" s="213"/>
      <c r="Q17" s="213"/>
      <c r="R17" s="213"/>
      <c r="S17" s="213"/>
      <c r="T17" s="213"/>
      <c r="U17" s="213"/>
      <c r="V17" s="213"/>
      <c r="W17" s="213"/>
      <c r="X17" s="352"/>
      <c r="Y17" s="352"/>
      <c r="Z17" s="352"/>
      <c r="AA17" s="352"/>
      <c r="AB17" s="357"/>
      <c r="AC17" s="352"/>
      <c r="AD17" s="352"/>
      <c r="AE17" s="352">
        <v>2500</v>
      </c>
      <c r="AF17" s="352"/>
      <c r="AG17" s="352"/>
      <c r="AH17" s="352"/>
      <c r="AI17" s="352"/>
      <c r="AJ17" s="352"/>
      <c r="AK17" s="352"/>
      <c r="AL17" s="352"/>
      <c r="AM17" s="352"/>
      <c r="AN17" s="353"/>
      <c r="AO17" s="354"/>
      <c r="AP17" s="355" t="s">
        <v>579</v>
      </c>
      <c r="AQ17" s="395"/>
      <c r="AR17" s="396"/>
      <c r="AS17" s="395"/>
      <c r="AT17" s="355"/>
      <c r="AU17" s="354"/>
      <c r="AV17" s="355"/>
      <c r="AW17" s="395"/>
    </row>
    <row r="18" spans="1:49" s="356" customFormat="1" ht="15.75" customHeight="1" outlineLevel="1">
      <c r="A18" s="212" t="s">
        <v>573</v>
      </c>
      <c r="B18" s="347" t="s">
        <v>616</v>
      </c>
      <c r="C18" s="348" t="s">
        <v>640</v>
      </c>
      <c r="D18" s="349"/>
      <c r="E18" s="350" t="s">
        <v>625</v>
      </c>
      <c r="F18" s="351" t="s">
        <v>626</v>
      </c>
      <c r="G18" s="401" t="s">
        <v>2</v>
      </c>
      <c r="H18" s="401" t="s">
        <v>2</v>
      </c>
      <c r="I18" s="401" t="s">
        <v>2</v>
      </c>
      <c r="J18" s="401" t="s">
        <v>2</v>
      </c>
      <c r="K18" s="401" t="s">
        <v>2</v>
      </c>
      <c r="L18" s="401" t="s">
        <v>2</v>
      </c>
      <c r="M18" s="401" t="s">
        <v>2</v>
      </c>
      <c r="N18" s="213"/>
      <c r="O18" s="213"/>
      <c r="P18" s="213"/>
      <c r="Q18" s="213"/>
      <c r="R18" s="213"/>
      <c r="S18" s="213"/>
      <c r="T18" s="213"/>
      <c r="U18" s="213"/>
      <c r="V18" s="213"/>
      <c r="W18" s="213"/>
      <c r="X18" s="352"/>
      <c r="Y18" s="352"/>
      <c r="Z18" s="352"/>
      <c r="AA18" s="352"/>
      <c r="AB18" s="357"/>
      <c r="AC18" s="352"/>
      <c r="AD18" s="352"/>
      <c r="AE18" s="352">
        <v>1200</v>
      </c>
      <c r="AF18" s="352"/>
      <c r="AG18" s="352"/>
      <c r="AH18" s="352"/>
      <c r="AI18" s="352"/>
      <c r="AJ18" s="352"/>
      <c r="AK18" s="352"/>
      <c r="AL18" s="352"/>
      <c r="AM18" s="352"/>
      <c r="AN18" s="353"/>
      <c r="AO18" s="354"/>
      <c r="AP18" s="355" t="s">
        <v>579</v>
      </c>
      <c r="AQ18" s="395"/>
      <c r="AR18" s="396"/>
      <c r="AS18" s="395"/>
      <c r="AT18" s="355"/>
      <c r="AU18" s="354"/>
      <c r="AV18" s="355"/>
      <c r="AW18" s="395"/>
    </row>
    <row r="19" spans="1:49" s="356" customFormat="1" ht="15.75" customHeight="1" outlineLevel="1">
      <c r="A19" s="212" t="s">
        <v>573</v>
      </c>
      <c r="B19" s="347" t="s">
        <v>616</v>
      </c>
      <c r="C19" s="348" t="s">
        <v>641</v>
      </c>
      <c r="D19" s="349"/>
      <c r="E19" s="350" t="s">
        <v>628</v>
      </c>
      <c r="F19" s="351" t="s">
        <v>629</v>
      </c>
      <c r="G19" s="401" t="s">
        <v>2</v>
      </c>
      <c r="H19" s="401" t="s">
        <v>2</v>
      </c>
      <c r="I19" s="401" t="s">
        <v>2</v>
      </c>
      <c r="J19" s="401" t="s">
        <v>2</v>
      </c>
      <c r="K19" s="401" t="s">
        <v>2</v>
      </c>
      <c r="L19" s="401" t="s">
        <v>2</v>
      </c>
      <c r="M19" s="401" t="s">
        <v>2</v>
      </c>
      <c r="N19" s="213"/>
      <c r="O19" s="213"/>
      <c r="P19" s="213"/>
      <c r="Q19" s="213"/>
      <c r="R19" s="213"/>
      <c r="S19" s="213"/>
      <c r="T19" s="213"/>
      <c r="U19" s="213"/>
      <c r="V19" s="213"/>
      <c r="W19" s="213"/>
      <c r="X19" s="352"/>
      <c r="Y19" s="352"/>
      <c r="Z19" s="352"/>
      <c r="AA19" s="352"/>
      <c r="AB19" s="357"/>
      <c r="AC19" s="352"/>
      <c r="AD19" s="352"/>
      <c r="AE19" s="352">
        <v>1900</v>
      </c>
      <c r="AF19" s="352"/>
      <c r="AG19" s="352"/>
      <c r="AH19" s="352"/>
      <c r="AI19" s="352"/>
      <c r="AJ19" s="352"/>
      <c r="AK19" s="352"/>
      <c r="AL19" s="352"/>
      <c r="AM19" s="352"/>
      <c r="AN19" s="353"/>
      <c r="AO19" s="354"/>
      <c r="AP19" s="355" t="s">
        <v>579</v>
      </c>
      <c r="AQ19" s="395"/>
      <c r="AR19" s="396"/>
      <c r="AS19" s="395"/>
      <c r="AT19" s="355"/>
      <c r="AU19" s="354"/>
      <c r="AV19" s="355"/>
      <c r="AW19" s="395"/>
    </row>
    <row r="20" spans="1:49" s="356" customFormat="1" ht="15.75" customHeight="1" outlineLevel="1">
      <c r="A20" s="212" t="s">
        <v>573</v>
      </c>
      <c r="B20" s="347" t="s">
        <v>616</v>
      </c>
      <c r="C20" s="348" t="s">
        <v>642</v>
      </c>
      <c r="D20" s="349"/>
      <c r="E20" s="350" t="s">
        <v>631</v>
      </c>
      <c r="F20" s="351" t="s">
        <v>632</v>
      </c>
      <c r="G20" s="401" t="s">
        <v>2</v>
      </c>
      <c r="H20" s="401" t="s">
        <v>2</v>
      </c>
      <c r="I20" s="401" t="s">
        <v>2</v>
      </c>
      <c r="J20" s="401" t="s">
        <v>2</v>
      </c>
      <c r="K20" s="401" t="s">
        <v>2</v>
      </c>
      <c r="L20" s="401" t="s">
        <v>2</v>
      </c>
      <c r="M20" s="401" t="s">
        <v>2</v>
      </c>
      <c r="N20" s="213"/>
      <c r="O20" s="213"/>
      <c r="P20" s="213"/>
      <c r="Q20" s="213"/>
      <c r="R20" s="213"/>
      <c r="S20" s="213"/>
      <c r="T20" s="213"/>
      <c r="U20" s="213"/>
      <c r="V20" s="213"/>
      <c r="W20" s="213"/>
      <c r="X20" s="490"/>
      <c r="Y20" s="490"/>
      <c r="Z20" s="490"/>
      <c r="AA20" s="490"/>
      <c r="AB20" s="357"/>
      <c r="AC20" s="490">
        <v>1000</v>
      </c>
      <c r="AD20" s="490"/>
      <c r="AE20" s="490"/>
      <c r="AF20" s="490"/>
      <c r="AG20" s="490"/>
      <c r="AH20" s="490"/>
      <c r="AI20" s="353"/>
      <c r="AJ20" s="353"/>
      <c r="AK20" s="353"/>
      <c r="AL20" s="353"/>
      <c r="AM20" s="353"/>
      <c r="AN20" s="353"/>
      <c r="AO20" s="354"/>
      <c r="AP20" s="355" t="s">
        <v>579</v>
      </c>
      <c r="AQ20" s="395"/>
      <c r="AR20" s="396"/>
      <c r="AS20" s="395"/>
      <c r="AT20" s="355"/>
      <c r="AU20" s="354"/>
      <c r="AV20" s="355"/>
      <c r="AW20" s="354"/>
    </row>
    <row r="21" spans="1:49" s="356" customFormat="1" ht="15.75" customHeight="1" outlineLevel="1">
      <c r="A21" s="212" t="s">
        <v>573</v>
      </c>
      <c r="B21" s="347" t="s">
        <v>616</v>
      </c>
      <c r="C21" s="348" t="s">
        <v>643</v>
      </c>
      <c r="D21" s="349"/>
      <c r="E21" s="350" t="s">
        <v>634</v>
      </c>
      <c r="F21" s="351" t="s">
        <v>635</v>
      </c>
      <c r="G21" s="401" t="s">
        <v>2</v>
      </c>
      <c r="H21" s="401" t="s">
        <v>2</v>
      </c>
      <c r="I21" s="401" t="s">
        <v>2</v>
      </c>
      <c r="J21" s="401" t="s">
        <v>2</v>
      </c>
      <c r="K21" s="401" t="s">
        <v>2</v>
      </c>
      <c r="L21" s="401" t="s">
        <v>2</v>
      </c>
      <c r="M21" s="401" t="s">
        <v>2</v>
      </c>
      <c r="N21" s="213"/>
      <c r="O21" s="213"/>
      <c r="P21" s="213"/>
      <c r="Q21" s="213"/>
      <c r="R21" s="213"/>
      <c r="S21" s="213"/>
      <c r="T21" s="213"/>
      <c r="U21" s="213"/>
      <c r="V21" s="213"/>
      <c r="W21" s="213"/>
      <c r="X21" s="490"/>
      <c r="Y21" s="490"/>
      <c r="Z21" s="490"/>
      <c r="AA21" s="490"/>
      <c r="AB21" s="357"/>
      <c r="AC21" s="490">
        <v>400</v>
      </c>
      <c r="AD21" s="490"/>
      <c r="AE21" s="490"/>
      <c r="AF21" s="490"/>
      <c r="AG21" s="490"/>
      <c r="AH21" s="490"/>
      <c r="AI21" s="353"/>
      <c r="AJ21" s="353"/>
      <c r="AK21" s="353"/>
      <c r="AL21" s="353"/>
      <c r="AM21" s="353"/>
      <c r="AN21" s="353"/>
      <c r="AO21" s="354"/>
      <c r="AP21" s="355" t="s">
        <v>579</v>
      </c>
      <c r="AQ21" s="354"/>
      <c r="AR21" s="396"/>
      <c r="AS21" s="395"/>
      <c r="AT21" s="355"/>
      <c r="AU21" s="354"/>
      <c r="AV21" s="355"/>
      <c r="AW21" s="354"/>
    </row>
    <row r="22" spans="1:49" s="356" customFormat="1" ht="15.75" customHeight="1" outlineLevel="1">
      <c r="A22" s="212" t="s">
        <v>573</v>
      </c>
      <c r="B22" s="347" t="s">
        <v>616</v>
      </c>
      <c r="C22" s="348" t="s">
        <v>644</v>
      </c>
      <c r="D22" s="349"/>
      <c r="E22" s="350" t="s">
        <v>634</v>
      </c>
      <c r="F22" s="351" t="s">
        <v>645</v>
      </c>
      <c r="G22" s="401" t="s">
        <v>2</v>
      </c>
      <c r="H22" s="401" t="s">
        <v>2</v>
      </c>
      <c r="I22" s="401" t="s">
        <v>2</v>
      </c>
      <c r="J22" s="401" t="s">
        <v>2</v>
      </c>
      <c r="K22" s="401" t="s">
        <v>2</v>
      </c>
      <c r="L22" s="401" t="s">
        <v>2</v>
      </c>
      <c r="M22" s="401" t="s">
        <v>2</v>
      </c>
      <c r="N22" s="213"/>
      <c r="O22" s="213"/>
      <c r="P22" s="213"/>
      <c r="Q22" s="213"/>
      <c r="R22" s="213"/>
      <c r="S22" s="213"/>
      <c r="T22" s="213"/>
      <c r="U22" s="213"/>
      <c r="V22" s="213"/>
      <c r="W22" s="213"/>
      <c r="X22" s="490"/>
      <c r="Y22" s="490"/>
      <c r="Z22" s="490"/>
      <c r="AA22" s="490"/>
      <c r="AB22" s="357"/>
      <c r="AC22" s="490">
        <v>300</v>
      </c>
      <c r="AD22" s="490"/>
      <c r="AE22" s="490"/>
      <c r="AF22" s="490"/>
      <c r="AG22" s="490"/>
      <c r="AH22" s="490"/>
      <c r="AI22" s="353"/>
      <c r="AJ22" s="353"/>
      <c r="AK22" s="353"/>
      <c r="AL22" s="353"/>
      <c r="AM22" s="353"/>
      <c r="AN22" s="353"/>
      <c r="AO22" s="354"/>
      <c r="AP22" s="355" t="s">
        <v>579</v>
      </c>
      <c r="AQ22" s="354"/>
      <c r="AR22" s="396"/>
      <c r="AS22" s="354"/>
      <c r="AT22" s="355"/>
      <c r="AU22" s="354"/>
      <c r="AV22" s="355"/>
      <c r="AW22" s="354"/>
    </row>
    <row r="23" spans="1:49" s="356" customFormat="1" ht="15.75" customHeight="1" outlineLevel="1">
      <c r="A23" s="212" t="s">
        <v>573</v>
      </c>
      <c r="B23" s="347" t="s">
        <v>616</v>
      </c>
      <c r="C23" s="348" t="s">
        <v>646</v>
      </c>
      <c r="D23" s="349" t="s">
        <v>647</v>
      </c>
      <c r="E23" s="350" t="s">
        <v>648</v>
      </c>
      <c r="F23" s="351" t="s">
        <v>649</v>
      </c>
      <c r="G23" s="401" t="s">
        <v>2</v>
      </c>
      <c r="H23" s="401" t="s">
        <v>2</v>
      </c>
      <c r="I23" s="401" t="s">
        <v>2</v>
      </c>
      <c r="J23" s="401" t="s">
        <v>2</v>
      </c>
      <c r="K23" s="401" t="s">
        <v>2</v>
      </c>
      <c r="L23" s="401" t="s">
        <v>2</v>
      </c>
      <c r="M23" s="401" t="s">
        <v>2</v>
      </c>
      <c r="N23" s="213"/>
      <c r="O23" s="213"/>
      <c r="P23" s="213"/>
      <c r="Q23" s="213"/>
      <c r="R23" s="213"/>
      <c r="S23" s="213"/>
      <c r="T23" s="213"/>
      <c r="U23" s="213"/>
      <c r="V23" s="213"/>
      <c r="W23" s="213"/>
      <c r="X23" s="352"/>
      <c r="Y23" s="352"/>
      <c r="Z23" s="352"/>
      <c r="AA23" s="352"/>
      <c r="AB23" s="357"/>
      <c r="AC23" s="352"/>
      <c r="AD23" s="352"/>
      <c r="AE23" s="352">
        <v>14365</v>
      </c>
      <c r="AF23" s="352"/>
      <c r="AG23" s="352"/>
      <c r="AH23" s="352"/>
      <c r="AI23" s="353"/>
      <c r="AJ23" s="353"/>
      <c r="AK23" s="353"/>
      <c r="AL23" s="353"/>
      <c r="AM23" s="353"/>
      <c r="AN23" s="353"/>
      <c r="AO23" s="354"/>
      <c r="AP23" s="355" t="s">
        <v>579</v>
      </c>
      <c r="AQ23" s="354"/>
      <c r="AR23" s="396"/>
      <c r="AS23" s="354"/>
      <c r="AT23" s="355"/>
      <c r="AU23" s="354"/>
      <c r="AV23" s="355"/>
      <c r="AW23" s="354"/>
    </row>
    <row r="24" spans="1:49" s="356" customFormat="1" ht="15.75" customHeight="1" outlineLevel="1">
      <c r="A24" s="212" t="s">
        <v>573</v>
      </c>
      <c r="B24" s="347" t="s">
        <v>616</v>
      </c>
      <c r="C24" s="348" t="s">
        <v>650</v>
      </c>
      <c r="D24" s="349" t="s">
        <v>651</v>
      </c>
      <c r="E24" s="350" t="s">
        <v>652</v>
      </c>
      <c r="F24" s="351" t="s">
        <v>653</v>
      </c>
      <c r="G24" s="401" t="s">
        <v>2</v>
      </c>
      <c r="H24" s="401" t="s">
        <v>2</v>
      </c>
      <c r="I24" s="401" t="s">
        <v>2</v>
      </c>
      <c r="J24" s="401" t="s">
        <v>2</v>
      </c>
      <c r="K24" s="401" t="s">
        <v>2</v>
      </c>
      <c r="L24" s="401" t="s">
        <v>2</v>
      </c>
      <c r="M24" s="401" t="s">
        <v>2</v>
      </c>
      <c r="N24" s="213"/>
      <c r="O24" s="213"/>
      <c r="P24" s="213"/>
      <c r="Q24" s="213"/>
      <c r="R24" s="213"/>
      <c r="S24" s="213"/>
      <c r="T24" s="213"/>
      <c r="U24" s="213"/>
      <c r="V24" s="213"/>
      <c r="W24" s="213"/>
      <c r="X24" s="352"/>
      <c r="Y24" s="352"/>
      <c r="Z24" s="352"/>
      <c r="AA24" s="352"/>
      <c r="AB24" s="357"/>
      <c r="AC24" s="352"/>
      <c r="AD24" s="352"/>
      <c r="AE24" s="352">
        <v>13430</v>
      </c>
      <c r="AF24" s="352"/>
      <c r="AG24" s="352"/>
      <c r="AH24" s="352"/>
      <c r="AI24" s="353"/>
      <c r="AJ24" s="353"/>
      <c r="AK24" s="353"/>
      <c r="AL24" s="353"/>
      <c r="AM24" s="353"/>
      <c r="AN24" s="353"/>
      <c r="AO24" s="354"/>
      <c r="AP24" s="355" t="s">
        <v>579</v>
      </c>
      <c r="AQ24" s="354"/>
      <c r="AR24" s="396"/>
      <c r="AS24" s="354"/>
      <c r="AT24" s="355"/>
      <c r="AU24" s="354"/>
      <c r="AV24" s="355"/>
      <c r="AW24" s="354"/>
    </row>
    <row r="25" spans="1:49" s="356" customFormat="1" ht="15.75" customHeight="1" outlineLevel="1">
      <c r="A25" s="212" t="s">
        <v>573</v>
      </c>
      <c r="B25" s="347" t="s">
        <v>616</v>
      </c>
      <c r="C25" s="348" t="s">
        <v>654</v>
      </c>
      <c r="D25" s="349" t="s">
        <v>655</v>
      </c>
      <c r="E25" s="350" t="s">
        <v>648</v>
      </c>
      <c r="F25" s="351" t="s">
        <v>649</v>
      </c>
      <c r="G25" s="401" t="s">
        <v>2</v>
      </c>
      <c r="H25" s="401" t="s">
        <v>2</v>
      </c>
      <c r="I25" s="401" t="s">
        <v>2</v>
      </c>
      <c r="J25" s="401" t="s">
        <v>2</v>
      </c>
      <c r="K25" s="401" t="s">
        <v>2</v>
      </c>
      <c r="L25" s="401" t="s">
        <v>2</v>
      </c>
      <c r="M25" s="401" t="s">
        <v>2</v>
      </c>
      <c r="N25" s="213"/>
      <c r="O25" s="213"/>
      <c r="P25" s="213"/>
      <c r="Q25" s="213"/>
      <c r="R25" s="213"/>
      <c r="S25" s="213"/>
      <c r="T25" s="213"/>
      <c r="U25" s="213"/>
      <c r="V25" s="213"/>
      <c r="W25" s="213"/>
      <c r="X25" s="490"/>
      <c r="Y25" s="490"/>
      <c r="Z25" s="490"/>
      <c r="AA25" s="490"/>
      <c r="AB25" s="357"/>
      <c r="AC25" s="490">
        <v>9540</v>
      </c>
      <c r="AD25" s="490"/>
      <c r="AE25" s="490"/>
      <c r="AF25" s="490"/>
      <c r="AG25" s="490"/>
      <c r="AH25" s="490"/>
      <c r="AI25" s="353"/>
      <c r="AJ25" s="353"/>
      <c r="AK25" s="353"/>
      <c r="AL25" s="353"/>
      <c r="AM25" s="353"/>
      <c r="AN25" s="353"/>
      <c r="AO25" s="354"/>
      <c r="AP25" s="355" t="s">
        <v>579</v>
      </c>
      <c r="AQ25" s="354"/>
      <c r="AR25" s="355"/>
      <c r="AS25" s="354"/>
      <c r="AT25" s="355"/>
      <c r="AU25" s="354"/>
      <c r="AV25" s="355"/>
      <c r="AW25" s="354"/>
    </row>
    <row r="26" spans="1:49" s="356" customFormat="1" ht="15.75" customHeight="1" outlineLevel="1">
      <c r="A26" s="212" t="s">
        <v>573</v>
      </c>
      <c r="B26" s="347" t="s">
        <v>616</v>
      </c>
      <c r="C26" s="348" t="s">
        <v>656</v>
      </c>
      <c r="D26" s="349" t="s">
        <v>657</v>
      </c>
      <c r="E26" s="350" t="s">
        <v>652</v>
      </c>
      <c r="F26" s="351" t="s">
        <v>653</v>
      </c>
      <c r="G26" s="401" t="s">
        <v>2</v>
      </c>
      <c r="H26" s="401" t="s">
        <v>2</v>
      </c>
      <c r="I26" s="401" t="s">
        <v>2</v>
      </c>
      <c r="J26" s="401" t="s">
        <v>2</v>
      </c>
      <c r="K26" s="401" t="s">
        <v>2</v>
      </c>
      <c r="L26" s="401" t="s">
        <v>2</v>
      </c>
      <c r="M26" s="401" t="s">
        <v>2</v>
      </c>
      <c r="N26" s="213"/>
      <c r="O26" s="213"/>
      <c r="P26" s="213"/>
      <c r="Q26" s="213"/>
      <c r="R26" s="213"/>
      <c r="S26" s="213"/>
      <c r="T26" s="213"/>
      <c r="U26" s="213"/>
      <c r="V26" s="213"/>
      <c r="W26" s="213"/>
      <c r="X26" s="490"/>
      <c r="Y26" s="490"/>
      <c r="Z26" s="490"/>
      <c r="AA26" s="490"/>
      <c r="AB26" s="357"/>
      <c r="AC26" s="490">
        <v>8550</v>
      </c>
      <c r="AD26" s="490"/>
      <c r="AE26" s="490"/>
      <c r="AF26" s="490"/>
      <c r="AG26" s="490"/>
      <c r="AH26" s="490"/>
      <c r="AI26" s="353"/>
      <c r="AJ26" s="353"/>
      <c r="AK26" s="353"/>
      <c r="AL26" s="353"/>
      <c r="AM26" s="353"/>
      <c r="AN26" s="353"/>
      <c r="AO26" s="354"/>
      <c r="AP26" s="355" t="s">
        <v>579</v>
      </c>
      <c r="AQ26" s="354"/>
      <c r="AR26" s="355"/>
      <c r="AS26" s="354"/>
      <c r="AT26" s="355"/>
      <c r="AU26" s="354"/>
      <c r="AV26" s="355"/>
      <c r="AW26" s="354"/>
    </row>
    <row r="27" spans="1:49" s="339" customFormat="1" ht="15.75" customHeight="1">
      <c r="B27" s="358"/>
      <c r="C27" s="358"/>
      <c r="D27" s="358"/>
      <c r="E27" s="359"/>
      <c r="F27" s="360"/>
      <c r="G27" s="361"/>
      <c r="H27" s="362"/>
      <c r="I27" s="211"/>
      <c r="J27" s="211"/>
      <c r="K27" s="211"/>
      <c r="L27" s="211"/>
      <c r="M27" s="211"/>
      <c r="N27" s="211"/>
      <c r="O27" s="211"/>
      <c r="P27" s="211"/>
      <c r="Q27" s="211"/>
      <c r="R27" s="211"/>
      <c r="S27" s="211"/>
      <c r="T27" s="211"/>
      <c r="U27" s="211"/>
      <c r="V27" s="211"/>
      <c r="W27" s="211"/>
      <c r="X27" s="211"/>
      <c r="Y27" s="211"/>
      <c r="Z27" s="363"/>
      <c r="AA27" s="363"/>
      <c r="AB27" s="363"/>
      <c r="AC27" s="363"/>
      <c r="AD27" s="363"/>
      <c r="AE27" s="363"/>
      <c r="AF27" s="363"/>
      <c r="AG27" s="363"/>
      <c r="AH27" s="363"/>
      <c r="AI27" s="363"/>
      <c r="AK27" s="355"/>
      <c r="AL27" s="355"/>
      <c r="AM27" s="355"/>
      <c r="AN27" s="355"/>
      <c r="AO27" s="355"/>
      <c r="AP27" s="355"/>
      <c r="AQ27" s="355"/>
      <c r="AR27" s="355"/>
      <c r="AS27" s="355"/>
    </row>
    <row r="28" spans="1:49" s="339" customFormat="1" ht="15.75" customHeight="1">
      <c r="A28" s="212" t="s">
        <v>609</v>
      </c>
      <c r="B28" s="364"/>
      <c r="C28" s="364"/>
      <c r="D28" s="364"/>
      <c r="E28" s="359"/>
      <c r="F28" s="360"/>
      <c r="G28" s="356"/>
      <c r="H28" s="365"/>
      <c r="I28" s="211"/>
      <c r="J28" s="211"/>
      <c r="K28" s="211"/>
      <c r="L28" s="211"/>
      <c r="M28" s="211"/>
      <c r="N28" s="211"/>
      <c r="O28" s="211"/>
      <c r="P28" s="211"/>
      <c r="Q28" s="211"/>
      <c r="R28" s="211"/>
      <c r="S28" s="211"/>
      <c r="T28" s="211"/>
      <c r="U28" s="211"/>
      <c r="V28" s="211"/>
      <c r="W28" s="211"/>
      <c r="X28" s="211"/>
      <c r="Y28" s="211"/>
      <c r="Z28" s="366"/>
      <c r="AA28" s="366"/>
      <c r="AB28" s="366"/>
      <c r="AC28" s="366"/>
      <c r="AD28" s="366"/>
      <c r="AE28" s="366"/>
      <c r="AF28" s="366"/>
      <c r="AG28" s="366"/>
      <c r="AH28" s="366"/>
      <c r="AI28" s="366"/>
      <c r="AK28" s="367"/>
      <c r="AL28" s="367"/>
      <c r="AM28" s="367"/>
      <c r="AN28" s="367"/>
      <c r="AO28" s="367"/>
      <c r="AP28" s="367"/>
      <c r="AQ28" s="367"/>
      <c r="AR28" s="367"/>
      <c r="AS28" s="367"/>
    </row>
    <row r="29" spans="1:49" s="210" customFormat="1" ht="15.75" customHeight="1" outlineLevel="1">
      <c r="B29" s="209" t="s">
        <v>658</v>
      </c>
      <c r="C29" s="209"/>
    </row>
    <row r="30" spans="1:49" s="210" customFormat="1" ht="15.75" customHeight="1" outlineLevel="1">
      <c r="B30" s="209" t="s">
        <v>611</v>
      </c>
      <c r="C30" s="209"/>
    </row>
    <row r="31" spans="1:49" s="210" customFormat="1" ht="15.75" customHeight="1" outlineLevel="1">
      <c r="B31" s="217" t="s">
        <v>612</v>
      </c>
      <c r="C31" s="217"/>
      <c r="D31" s="364"/>
      <c r="E31" s="359"/>
      <c r="F31" s="364"/>
      <c r="H31" s="368"/>
      <c r="Z31" s="363"/>
      <c r="AA31" s="363"/>
      <c r="AB31" s="363"/>
      <c r="AC31" s="363"/>
      <c r="AD31" s="363"/>
      <c r="AE31" s="363"/>
      <c r="AF31" s="363"/>
      <c r="AG31" s="363"/>
      <c r="AH31" s="363"/>
      <c r="AI31" s="363"/>
      <c r="AK31" s="367"/>
      <c r="AL31" s="367"/>
      <c r="AM31" s="367"/>
      <c r="AN31" s="367"/>
      <c r="AO31" s="367"/>
      <c r="AP31" s="367"/>
      <c r="AQ31" s="367"/>
      <c r="AR31" s="367"/>
      <c r="AS31" s="367"/>
    </row>
    <row r="32" spans="1:49" s="364" customFormat="1" ht="15.75" customHeight="1" outlineLevel="1">
      <c r="B32" s="217" t="s">
        <v>68</v>
      </c>
      <c r="C32" s="217"/>
    </row>
    <row r="33" spans="1:50" s="364" customFormat="1" ht="15.75" customHeight="1" outlineLevel="1">
      <c r="B33" s="217" t="s">
        <v>659</v>
      </c>
      <c r="C33" s="217"/>
    </row>
    <row r="34" spans="1:50">
      <c r="C34" s="165"/>
      <c r="D34" s="220"/>
      <c r="E34" s="166"/>
      <c r="F34" s="146"/>
      <c r="G34" s="167"/>
      <c r="Y34" s="168"/>
      <c r="Z34" s="168"/>
      <c r="AA34" s="168"/>
      <c r="AB34" s="168"/>
      <c r="AC34" s="151"/>
      <c r="AD34" s="151"/>
      <c r="AE34" s="151"/>
      <c r="AF34" s="151"/>
      <c r="AJ34" s="146"/>
      <c r="AK34" s="147"/>
      <c r="AL34" s="147"/>
      <c r="AM34" s="147"/>
      <c r="AN34" s="147"/>
      <c r="AT34" s="146"/>
      <c r="AU34" s="146"/>
      <c r="AV34" s="146"/>
      <c r="AW34" s="146"/>
    </row>
    <row r="35" spans="1:50">
      <c r="C35" s="165"/>
      <c r="D35" s="220"/>
      <c r="E35" s="166"/>
      <c r="F35" s="146"/>
      <c r="G35" s="167"/>
      <c r="Y35" s="168"/>
      <c r="Z35" s="168"/>
      <c r="AA35" s="168"/>
      <c r="AB35" s="168"/>
      <c r="AC35" s="151"/>
      <c r="AD35" s="151"/>
      <c r="AE35" s="151"/>
      <c r="AF35" s="151"/>
      <c r="AJ35" s="146"/>
      <c r="AK35" s="147"/>
      <c r="AL35" s="147"/>
      <c r="AM35" s="147"/>
      <c r="AN35" s="147"/>
      <c r="AT35" s="146"/>
      <c r="AU35" s="146"/>
      <c r="AV35" s="146"/>
      <c r="AW35" s="146"/>
    </row>
    <row r="36" spans="1:50" s="214" customFormat="1">
      <c r="A36" s="215"/>
      <c r="B36" s="215"/>
      <c r="C36" s="215"/>
      <c r="D36" s="402"/>
      <c r="E36" s="403"/>
      <c r="G36" s="404"/>
      <c r="H36" s="216"/>
      <c r="I36" s="216"/>
      <c r="J36" s="216"/>
      <c r="K36" s="216"/>
      <c r="L36" s="216"/>
      <c r="M36" s="216"/>
      <c r="N36" s="216"/>
      <c r="O36" s="216"/>
      <c r="P36" s="216"/>
      <c r="Q36" s="216"/>
      <c r="R36" s="216"/>
      <c r="S36" s="216"/>
      <c r="T36" s="216"/>
      <c r="U36" s="216"/>
      <c r="V36" s="216"/>
      <c r="W36" s="216"/>
      <c r="X36" s="216"/>
      <c r="Y36" s="216"/>
      <c r="Z36" s="216"/>
      <c r="AA36" s="216"/>
      <c r="AB36" s="216"/>
      <c r="AC36" s="216"/>
      <c r="AD36" s="405"/>
      <c r="AE36" s="405"/>
      <c r="AF36" s="405"/>
      <c r="AG36" s="405"/>
      <c r="AH36" s="406"/>
      <c r="AI36" s="406"/>
      <c r="AJ36" s="406"/>
      <c r="AK36" s="406"/>
      <c r="AL36" s="406"/>
      <c r="AM36" s="406"/>
      <c r="AN36" s="406"/>
      <c r="AP36" s="116"/>
      <c r="AQ36" s="116"/>
      <c r="AR36" s="116"/>
      <c r="AS36" s="116"/>
      <c r="AT36" s="116"/>
      <c r="AU36" s="116"/>
      <c r="AV36" s="116"/>
      <c r="AW36" s="116"/>
      <c r="AX36" s="116"/>
    </row>
  </sheetData>
  <mergeCells count="23">
    <mergeCell ref="X25:AA25"/>
    <mergeCell ref="AC25:AH25"/>
    <mergeCell ref="X26:AA26"/>
    <mergeCell ref="AC26:AH26"/>
    <mergeCell ref="AC14:AH14"/>
    <mergeCell ref="X20:AA20"/>
    <mergeCell ref="AC20:AH20"/>
    <mergeCell ref="X21:AA21"/>
    <mergeCell ref="AC21:AH21"/>
    <mergeCell ref="X22:AA22"/>
    <mergeCell ref="AC22:AH22"/>
    <mergeCell ref="AC13:AH13"/>
    <mergeCell ref="G4:M4"/>
    <mergeCell ref="AO4:AW4"/>
    <mergeCell ref="N5:AB5"/>
    <mergeCell ref="AC5:AH5"/>
    <mergeCell ref="AC6:AH6"/>
    <mergeCell ref="AC7:AH7"/>
    <mergeCell ref="X9:AA9"/>
    <mergeCell ref="AC9:AH9"/>
    <mergeCell ref="AC10:AH10"/>
    <mergeCell ref="AC11:AH11"/>
    <mergeCell ref="AC12:AH12"/>
  </mergeCells>
  <printOptions gridLines="1"/>
  <pageMargins left="0.70866141732283472" right="0.70866141732283472" top="0.74803149606299213" bottom="0.74803149606299213" header="0.31496062992125984" footer="0.31496062992125984"/>
  <pageSetup paperSize="8" scale="77" fitToHeight="2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74B138-3A6D-4D81-B770-054A19070158}">
  <sheetPr>
    <pageSetUpPr fitToPage="1"/>
  </sheetPr>
  <dimension ref="A1:AX35"/>
  <sheetViews>
    <sheetView showGridLines="0" zoomScale="70" zoomScaleNormal="70" workbookViewId="0">
      <pane ySplit="5" topLeftCell="A9" activePane="bottomLeft" state="frozen"/>
      <selection activeCell="C1" sqref="C1"/>
      <selection pane="bottomLeft" activeCell="B27" sqref="B27"/>
    </sheetView>
  </sheetViews>
  <sheetFormatPr defaultColWidth="9.140625" defaultRowHeight="18" outlineLevelRow="1" outlineLevelCol="1"/>
  <cols>
    <col min="1" max="1" width="9.7109375" style="165" customWidth="1"/>
    <col min="2" max="2" width="20.85546875" style="165" customWidth="1"/>
    <col min="3" max="3" width="44.7109375" style="220" customWidth="1"/>
    <col min="4" max="4" width="41.85546875" style="166" customWidth="1" outlineLevel="1"/>
    <col min="5" max="5" width="36.140625" style="146" customWidth="1"/>
    <col min="6" max="6" width="39.85546875" style="167" customWidth="1"/>
    <col min="7" max="12" width="4.28515625" style="218" customWidth="1" outlineLevel="1"/>
    <col min="13" max="13" width="5.28515625" style="218" customWidth="1" outlineLevel="1"/>
    <col min="14" max="17" width="13.85546875" style="218" customWidth="1" outlineLevel="1"/>
    <col min="18" max="18" width="12.85546875" style="218" customWidth="1" outlineLevel="1"/>
    <col min="19" max="22" width="13.85546875" style="218" customWidth="1" outlineLevel="1"/>
    <col min="23" max="23" width="12.85546875" style="218" customWidth="1" outlineLevel="1"/>
    <col min="24" max="27" width="13.85546875" style="218" customWidth="1" outlineLevel="1"/>
    <col min="28" max="28" width="12.85546875" style="218" customWidth="1" outlineLevel="1"/>
    <col min="29" max="29" width="18.85546875" style="168" customWidth="1"/>
    <col min="30" max="30" width="10.7109375" style="168" customWidth="1"/>
    <col min="31" max="31" width="11.140625" style="168" customWidth="1"/>
    <col min="32" max="32" width="10.140625" style="168" customWidth="1"/>
    <col min="33" max="33" width="9.85546875" style="151" customWidth="1"/>
    <col min="34" max="34" width="9.140625" style="151" customWidth="1"/>
    <col min="35" max="36" width="12.28515625" style="151" customWidth="1"/>
    <col min="37" max="37" width="12" style="151" customWidth="1"/>
    <col min="38" max="39" width="10.140625" style="151" customWidth="1"/>
    <col min="40" max="40" width="11" style="146" customWidth="1"/>
    <col min="41" max="49" width="3.5703125" style="147" customWidth="1"/>
    <col min="50" max="50" width="5.42578125" style="146" customWidth="1"/>
    <col min="51" max="16384" width="9.140625" style="146"/>
  </cols>
  <sheetData>
    <row r="1" spans="1:50" s="372" customFormat="1" ht="33.75">
      <c r="A1" s="369" t="s">
        <v>412</v>
      </c>
      <c r="B1" s="370"/>
      <c r="C1" s="345"/>
      <c r="D1" s="371"/>
      <c r="F1" s="373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374"/>
      <c r="AD1" s="374"/>
      <c r="AE1" s="374"/>
      <c r="AF1" s="374"/>
      <c r="AG1" s="375"/>
      <c r="AH1" s="375"/>
      <c r="AI1" s="375"/>
      <c r="AJ1" s="375"/>
      <c r="AK1" s="375"/>
      <c r="AL1" s="375"/>
      <c r="AM1" s="375"/>
      <c r="AO1" s="376"/>
      <c r="AP1" s="376"/>
      <c r="AQ1" s="376"/>
      <c r="AR1" s="376"/>
      <c r="AS1" s="376"/>
      <c r="AT1" s="376"/>
      <c r="AU1" s="376"/>
      <c r="AV1" s="376"/>
      <c r="AW1" s="376"/>
    </row>
    <row r="2" spans="1:50" s="372" customFormat="1" ht="30">
      <c r="A2" s="377" t="s">
        <v>252</v>
      </c>
      <c r="B2" s="370"/>
      <c r="C2" s="345"/>
      <c r="D2" s="378"/>
      <c r="F2" s="373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374"/>
      <c r="AD2" s="374"/>
      <c r="AE2" s="374"/>
      <c r="AF2" s="374"/>
      <c r="AG2" s="375"/>
      <c r="AH2" s="375"/>
      <c r="AI2" s="375"/>
      <c r="AJ2" s="375"/>
      <c r="AK2" s="375"/>
      <c r="AL2" s="375"/>
      <c r="AM2" s="375"/>
      <c r="AO2" s="376"/>
      <c r="AP2" s="376"/>
      <c r="AQ2" s="376"/>
      <c r="AR2" s="376"/>
      <c r="AS2" s="376"/>
      <c r="AT2" s="376"/>
      <c r="AU2" s="376"/>
      <c r="AV2" s="376"/>
      <c r="AW2" s="376"/>
    </row>
    <row r="3" spans="1:50" s="372" customFormat="1" ht="18.75" customHeight="1">
      <c r="A3" s="370"/>
      <c r="B3" s="370"/>
      <c r="C3" s="379"/>
      <c r="D3" s="378"/>
      <c r="F3" s="380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374"/>
      <c r="AD3" s="374"/>
      <c r="AE3" s="374"/>
      <c r="AF3" s="374"/>
      <c r="AG3" s="375"/>
      <c r="AH3" s="375"/>
      <c r="AI3" s="375"/>
      <c r="AJ3" s="375"/>
      <c r="AK3" s="375"/>
      <c r="AL3" s="375"/>
      <c r="AM3" s="375"/>
      <c r="AO3" s="376"/>
      <c r="AP3" s="376"/>
      <c r="AQ3" s="376"/>
      <c r="AR3" s="376"/>
      <c r="AS3" s="376"/>
      <c r="AT3" s="376"/>
      <c r="AU3" s="376"/>
      <c r="AV3" s="376"/>
      <c r="AW3" s="376"/>
    </row>
    <row r="4" spans="1:50" s="381" customFormat="1" ht="35.25" customHeight="1">
      <c r="F4" s="338"/>
      <c r="G4" s="512" t="s">
        <v>1</v>
      </c>
      <c r="H4" s="513"/>
      <c r="I4" s="513"/>
      <c r="J4" s="513"/>
      <c r="K4" s="513"/>
      <c r="L4" s="513"/>
      <c r="M4" s="514"/>
      <c r="N4" s="382"/>
      <c r="O4" s="382"/>
      <c r="P4" s="382"/>
      <c r="Q4" s="382"/>
      <c r="R4" s="382"/>
      <c r="S4" s="382"/>
      <c r="T4" s="382"/>
      <c r="U4" s="382"/>
      <c r="V4" s="382"/>
      <c r="W4" s="382"/>
      <c r="X4" s="382"/>
      <c r="Y4" s="382"/>
      <c r="Z4" s="382"/>
      <c r="AA4" s="382"/>
      <c r="AB4" s="382"/>
      <c r="AC4" s="383"/>
      <c r="AD4" s="384"/>
      <c r="AE4" s="384"/>
      <c r="AF4" s="384"/>
      <c r="AG4" s="385"/>
      <c r="AH4" s="385"/>
      <c r="AI4" s="385"/>
      <c r="AJ4" s="385"/>
      <c r="AK4" s="385"/>
      <c r="AL4" s="385"/>
      <c r="AM4" s="385"/>
      <c r="AN4" s="386"/>
      <c r="AO4" s="515" t="s">
        <v>46</v>
      </c>
      <c r="AP4" s="516"/>
      <c r="AQ4" s="516"/>
      <c r="AR4" s="516"/>
      <c r="AS4" s="516"/>
      <c r="AT4" s="516"/>
      <c r="AU4" s="516"/>
      <c r="AV4" s="516"/>
      <c r="AW4" s="517"/>
    </row>
    <row r="5" spans="1:50" s="394" customFormat="1" ht="77.25" customHeight="1">
      <c r="A5" s="387" t="s">
        <v>38</v>
      </c>
      <c r="B5" s="387" t="s">
        <v>37</v>
      </c>
      <c r="C5" s="387" t="s">
        <v>47</v>
      </c>
      <c r="D5" s="387"/>
      <c r="E5" s="387" t="s">
        <v>15</v>
      </c>
      <c r="F5" s="388" t="s">
        <v>0</v>
      </c>
      <c r="G5" s="389" t="s">
        <v>39</v>
      </c>
      <c r="H5" s="389" t="s">
        <v>40</v>
      </c>
      <c r="I5" s="389" t="s">
        <v>41</v>
      </c>
      <c r="J5" s="389" t="s">
        <v>42</v>
      </c>
      <c r="K5" s="389" t="s">
        <v>43</v>
      </c>
      <c r="L5" s="389" t="s">
        <v>44</v>
      </c>
      <c r="M5" s="389" t="s">
        <v>45</v>
      </c>
      <c r="N5" s="518"/>
      <c r="O5" s="519"/>
      <c r="P5" s="519"/>
      <c r="Q5" s="519"/>
      <c r="R5" s="519"/>
      <c r="S5" s="519"/>
      <c r="T5" s="519"/>
      <c r="U5" s="519"/>
      <c r="V5" s="519"/>
      <c r="W5" s="519"/>
      <c r="X5" s="519"/>
      <c r="Y5" s="519"/>
      <c r="Z5" s="519"/>
      <c r="AA5" s="519"/>
      <c r="AB5" s="519"/>
      <c r="AC5" s="518" t="s">
        <v>48</v>
      </c>
      <c r="AD5" s="519"/>
      <c r="AE5" s="519"/>
      <c r="AF5" s="519"/>
      <c r="AG5" s="519"/>
      <c r="AH5" s="520"/>
      <c r="AI5" s="390"/>
      <c r="AJ5" s="390"/>
      <c r="AK5" s="390"/>
      <c r="AL5" s="391"/>
      <c r="AM5" s="390"/>
      <c r="AN5" s="392"/>
      <c r="AO5" s="24" t="s">
        <v>20</v>
      </c>
      <c r="AP5" s="393" t="s">
        <v>21</v>
      </c>
      <c r="AQ5" s="24" t="s">
        <v>22</v>
      </c>
      <c r="AR5" s="393" t="s">
        <v>23</v>
      </c>
      <c r="AS5" s="24" t="s">
        <v>24</v>
      </c>
      <c r="AT5" s="393" t="s">
        <v>25</v>
      </c>
      <c r="AU5" s="24" t="s">
        <v>26</v>
      </c>
      <c r="AV5" s="393" t="s">
        <v>27</v>
      </c>
      <c r="AW5" s="24" t="s">
        <v>28</v>
      </c>
      <c r="AX5" s="355"/>
    </row>
    <row r="6" spans="1:50" s="214" customFormat="1">
      <c r="A6" s="215"/>
      <c r="B6" s="113"/>
      <c r="C6" s="118"/>
      <c r="D6" s="114"/>
      <c r="E6" s="112"/>
      <c r="F6" s="115"/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16"/>
      <c r="X6" s="216"/>
      <c r="Y6" s="216"/>
      <c r="Z6" s="216"/>
      <c r="AA6" s="216"/>
      <c r="AB6" s="216"/>
      <c r="AC6" s="510" t="s">
        <v>614</v>
      </c>
      <c r="AD6" s="511"/>
      <c r="AE6" s="511"/>
      <c r="AF6" s="511"/>
      <c r="AG6" s="511"/>
      <c r="AH6" s="511"/>
      <c r="AI6" s="111"/>
      <c r="AJ6" s="111"/>
      <c r="AK6" s="111"/>
      <c r="AL6" s="111"/>
      <c r="AM6" s="111"/>
      <c r="AO6" s="395"/>
      <c r="AP6" s="396"/>
      <c r="AQ6" s="395"/>
      <c r="AR6" s="396"/>
      <c r="AS6" s="395"/>
      <c r="AT6" s="396"/>
      <c r="AU6" s="395"/>
      <c r="AV6" s="396"/>
      <c r="AW6" s="395"/>
    </row>
    <row r="7" spans="1:50" s="214" customFormat="1">
      <c r="A7" s="215"/>
      <c r="B7" s="113"/>
      <c r="C7" s="118"/>
      <c r="D7" s="114"/>
      <c r="E7" s="112"/>
      <c r="F7" s="115"/>
      <c r="G7" s="216"/>
      <c r="H7" s="216"/>
      <c r="I7" s="216"/>
      <c r="J7" s="216"/>
      <c r="K7" s="216"/>
      <c r="L7" s="216"/>
      <c r="M7" s="216"/>
      <c r="N7" s="216"/>
      <c r="O7" s="216"/>
      <c r="P7" s="216"/>
      <c r="Q7" s="216"/>
      <c r="R7" s="216"/>
      <c r="S7" s="216"/>
      <c r="T7" s="216"/>
      <c r="U7" s="216"/>
      <c r="V7" s="216"/>
      <c r="W7" s="216"/>
      <c r="X7" s="216"/>
      <c r="Y7" s="216"/>
      <c r="Z7" s="216"/>
      <c r="AA7" s="216"/>
      <c r="AB7" s="216"/>
      <c r="AC7" s="510" t="s">
        <v>614</v>
      </c>
      <c r="AD7" s="511"/>
      <c r="AE7" s="511"/>
      <c r="AF7" s="511"/>
      <c r="AG7" s="511"/>
      <c r="AH7" s="511"/>
      <c r="AI7" s="111"/>
      <c r="AJ7" s="111"/>
      <c r="AK7" s="111"/>
      <c r="AL7" s="111"/>
      <c r="AM7" s="111"/>
      <c r="AO7" s="395"/>
      <c r="AP7" s="396"/>
      <c r="AQ7" s="395"/>
      <c r="AR7" s="396"/>
      <c r="AS7" s="395"/>
      <c r="AT7" s="396"/>
      <c r="AU7" s="395"/>
      <c r="AV7" s="396"/>
      <c r="AW7" s="395"/>
    </row>
    <row r="8" spans="1:50" s="214" customFormat="1" ht="15.75" customHeight="1">
      <c r="A8" s="337" t="s">
        <v>573</v>
      </c>
      <c r="B8" s="219"/>
      <c r="C8" s="219"/>
      <c r="D8" s="338" t="s">
        <v>14</v>
      </c>
      <c r="G8" s="397"/>
      <c r="H8" s="398"/>
      <c r="I8" s="218"/>
      <c r="J8" s="218"/>
      <c r="K8" s="218"/>
      <c r="L8" s="218"/>
      <c r="M8" s="218"/>
      <c r="N8" s="218"/>
      <c r="O8" s="218"/>
      <c r="P8" s="218"/>
      <c r="Q8" s="218"/>
      <c r="R8" s="218"/>
      <c r="S8" s="218"/>
      <c r="T8" s="218"/>
      <c r="U8" s="218"/>
      <c r="V8" s="218"/>
      <c r="W8" s="218"/>
      <c r="X8" s="218"/>
      <c r="AC8" s="498" t="s">
        <v>660</v>
      </c>
      <c r="AD8" s="499"/>
      <c r="AE8" s="499"/>
      <c r="AF8" s="499"/>
      <c r="AG8" s="499"/>
      <c r="AH8" s="522"/>
      <c r="AO8" s="395"/>
      <c r="AP8" s="396"/>
      <c r="AQ8" s="395"/>
      <c r="AR8" s="396"/>
      <c r="AS8" s="395"/>
      <c r="AT8" s="396"/>
      <c r="AU8" s="395"/>
      <c r="AV8" s="396"/>
      <c r="AW8" s="395"/>
    </row>
    <row r="9" spans="1:50" s="214" customFormat="1" ht="15.75" customHeight="1">
      <c r="A9" s="399"/>
      <c r="B9" s="219"/>
      <c r="C9" s="219"/>
      <c r="D9" s="220"/>
      <c r="E9" s="400"/>
      <c r="G9" s="397"/>
      <c r="H9" s="398"/>
      <c r="I9" s="218"/>
      <c r="J9" s="218"/>
      <c r="K9" s="218"/>
      <c r="L9" s="218"/>
      <c r="M9" s="218"/>
      <c r="N9" s="218"/>
      <c r="O9" s="218"/>
      <c r="P9" s="218"/>
      <c r="Q9" s="218"/>
      <c r="R9" s="218"/>
      <c r="S9" s="218"/>
      <c r="T9" s="218"/>
      <c r="U9" s="218"/>
      <c r="V9" s="218"/>
      <c r="W9" s="218"/>
      <c r="X9" s="218"/>
      <c r="AO9" s="395"/>
      <c r="AP9" s="396"/>
      <c r="AQ9" s="395"/>
      <c r="AR9" s="396"/>
      <c r="AS9" s="395"/>
      <c r="AT9" s="396"/>
      <c r="AU9" s="395"/>
      <c r="AV9" s="396"/>
      <c r="AW9" s="395"/>
    </row>
    <row r="10" spans="1:50" s="356" customFormat="1" ht="15.75" customHeight="1" outlineLevel="1">
      <c r="A10" s="212" t="s">
        <v>573</v>
      </c>
      <c r="B10" s="347" t="s">
        <v>616</v>
      </c>
      <c r="C10" s="348" t="s">
        <v>617</v>
      </c>
      <c r="D10" s="349" t="s">
        <v>618</v>
      </c>
      <c r="E10" s="350" t="s">
        <v>619</v>
      </c>
      <c r="F10" s="351" t="s">
        <v>620</v>
      </c>
      <c r="G10" s="401" t="s">
        <v>2</v>
      </c>
      <c r="H10" s="401" t="s">
        <v>2</v>
      </c>
      <c r="I10" s="401" t="s">
        <v>2</v>
      </c>
      <c r="J10" s="401" t="s">
        <v>2</v>
      </c>
      <c r="K10" s="401" t="s">
        <v>2</v>
      </c>
      <c r="L10" s="401" t="s">
        <v>2</v>
      </c>
      <c r="M10" s="401" t="s">
        <v>2</v>
      </c>
      <c r="N10" s="213"/>
      <c r="O10" s="213"/>
      <c r="P10" s="213"/>
      <c r="Q10" s="213"/>
      <c r="R10" s="213"/>
      <c r="S10" s="213"/>
      <c r="T10" s="213"/>
      <c r="U10" s="213"/>
      <c r="V10" s="213"/>
      <c r="W10" s="213"/>
      <c r="X10" s="490"/>
      <c r="Y10" s="490"/>
      <c r="Z10" s="490"/>
      <c r="AA10" s="490"/>
      <c r="AB10" s="357"/>
      <c r="AC10" s="490">
        <f>1700*1.1</f>
        <v>1870.0000000000002</v>
      </c>
      <c r="AD10" s="490"/>
      <c r="AE10" s="490"/>
      <c r="AF10" s="490"/>
      <c r="AG10" s="490"/>
      <c r="AH10" s="490"/>
      <c r="AI10" s="352"/>
      <c r="AJ10" s="352"/>
      <c r="AK10" s="352"/>
      <c r="AL10" s="352"/>
      <c r="AM10" s="352"/>
      <c r="AN10" s="353"/>
      <c r="AO10" s="354"/>
      <c r="AP10" s="355" t="s">
        <v>579</v>
      </c>
      <c r="AQ10" s="395"/>
      <c r="AR10" s="396"/>
      <c r="AS10" s="395"/>
      <c r="AT10" s="355"/>
      <c r="AU10" s="354"/>
      <c r="AV10" s="355"/>
      <c r="AW10" s="395"/>
    </row>
    <row r="11" spans="1:50" s="356" customFormat="1" ht="15.75" customHeight="1" outlineLevel="1">
      <c r="A11" s="212" t="s">
        <v>573</v>
      </c>
      <c r="B11" s="347" t="s">
        <v>616</v>
      </c>
      <c r="C11" s="348" t="s">
        <v>621</v>
      </c>
      <c r="D11" s="349" t="s">
        <v>618</v>
      </c>
      <c r="E11" s="350" t="s">
        <v>622</v>
      </c>
      <c r="F11" s="351" t="s">
        <v>623</v>
      </c>
      <c r="G11" s="401" t="s">
        <v>2</v>
      </c>
      <c r="H11" s="401" t="s">
        <v>2</v>
      </c>
      <c r="I11" s="401" t="s">
        <v>2</v>
      </c>
      <c r="J11" s="401" t="s">
        <v>2</v>
      </c>
      <c r="K11" s="401" t="s">
        <v>2</v>
      </c>
      <c r="L11" s="401" t="s">
        <v>2</v>
      </c>
      <c r="M11" s="401" t="s">
        <v>2</v>
      </c>
      <c r="N11" s="213"/>
      <c r="O11" s="213"/>
      <c r="P11" s="213"/>
      <c r="Q11" s="213"/>
      <c r="R11" s="213"/>
      <c r="S11" s="213"/>
      <c r="T11" s="213"/>
      <c r="U11" s="213"/>
      <c r="V11" s="213"/>
      <c r="W11" s="213"/>
      <c r="X11" s="352"/>
      <c r="Y11" s="352"/>
      <c r="Z11" s="352"/>
      <c r="AA11" s="352"/>
      <c r="AB11" s="357"/>
      <c r="AC11" s="490">
        <f>2900*1.1</f>
        <v>3190.0000000000005</v>
      </c>
      <c r="AD11" s="490"/>
      <c r="AE11" s="490"/>
      <c r="AF11" s="490"/>
      <c r="AG11" s="490"/>
      <c r="AH11" s="490"/>
      <c r="AI11" s="352"/>
      <c r="AJ11" s="352"/>
      <c r="AK11" s="352"/>
      <c r="AL11" s="352"/>
      <c r="AM11" s="352"/>
      <c r="AN11" s="353"/>
      <c r="AO11" s="354"/>
      <c r="AP11" s="355" t="s">
        <v>579</v>
      </c>
      <c r="AQ11" s="395"/>
      <c r="AR11" s="396"/>
      <c r="AS11" s="395"/>
      <c r="AT11" s="355"/>
      <c r="AU11" s="354"/>
      <c r="AV11" s="355"/>
      <c r="AW11" s="395"/>
    </row>
    <row r="12" spans="1:50" s="356" customFormat="1" ht="15.75" customHeight="1" outlineLevel="1">
      <c r="A12" s="212" t="s">
        <v>573</v>
      </c>
      <c r="B12" s="347" t="s">
        <v>616</v>
      </c>
      <c r="C12" s="348" t="s">
        <v>624</v>
      </c>
      <c r="D12" s="349" t="s">
        <v>618</v>
      </c>
      <c r="E12" s="350" t="s">
        <v>625</v>
      </c>
      <c r="F12" s="351" t="s">
        <v>626</v>
      </c>
      <c r="G12" s="401" t="s">
        <v>2</v>
      </c>
      <c r="H12" s="401" t="s">
        <v>2</v>
      </c>
      <c r="I12" s="401" t="s">
        <v>2</v>
      </c>
      <c r="J12" s="401" t="s">
        <v>2</v>
      </c>
      <c r="K12" s="401" t="s">
        <v>2</v>
      </c>
      <c r="L12" s="401" t="s">
        <v>2</v>
      </c>
      <c r="M12" s="401" t="s">
        <v>2</v>
      </c>
      <c r="N12" s="213"/>
      <c r="O12" s="213"/>
      <c r="P12" s="213"/>
      <c r="Q12" s="213"/>
      <c r="R12" s="213"/>
      <c r="S12" s="213"/>
      <c r="T12" s="213"/>
      <c r="U12" s="213"/>
      <c r="V12" s="213"/>
      <c r="W12" s="213"/>
      <c r="X12" s="352"/>
      <c r="Y12" s="352"/>
      <c r="Z12" s="352"/>
      <c r="AA12" s="352"/>
      <c r="AB12" s="357"/>
      <c r="AC12" s="490">
        <f>1400*1.1</f>
        <v>1540.0000000000002</v>
      </c>
      <c r="AD12" s="490"/>
      <c r="AE12" s="490"/>
      <c r="AF12" s="490"/>
      <c r="AG12" s="490"/>
      <c r="AH12" s="490"/>
      <c r="AI12" s="352"/>
      <c r="AJ12" s="352"/>
      <c r="AK12" s="352"/>
      <c r="AL12" s="352"/>
      <c r="AM12" s="352"/>
      <c r="AN12" s="353"/>
      <c r="AO12" s="354"/>
      <c r="AP12" s="355" t="s">
        <v>579</v>
      </c>
      <c r="AQ12" s="395"/>
      <c r="AR12" s="396"/>
      <c r="AS12" s="395"/>
      <c r="AT12" s="355"/>
      <c r="AU12" s="354"/>
      <c r="AV12" s="355"/>
      <c r="AW12" s="395"/>
    </row>
    <row r="13" spans="1:50" s="356" customFormat="1" ht="15.75" customHeight="1" outlineLevel="1">
      <c r="A13" s="212" t="s">
        <v>573</v>
      </c>
      <c r="B13" s="347" t="s">
        <v>616</v>
      </c>
      <c r="C13" s="348" t="s">
        <v>627</v>
      </c>
      <c r="D13" s="349" t="s">
        <v>618</v>
      </c>
      <c r="E13" s="350" t="s">
        <v>628</v>
      </c>
      <c r="F13" s="351" t="s">
        <v>629</v>
      </c>
      <c r="G13" s="401" t="s">
        <v>2</v>
      </c>
      <c r="H13" s="401" t="s">
        <v>2</v>
      </c>
      <c r="I13" s="401" t="s">
        <v>2</v>
      </c>
      <c r="J13" s="401" t="s">
        <v>2</v>
      </c>
      <c r="K13" s="401" t="s">
        <v>2</v>
      </c>
      <c r="L13" s="401" t="s">
        <v>2</v>
      </c>
      <c r="M13" s="401" t="s">
        <v>2</v>
      </c>
      <c r="N13" s="213"/>
      <c r="O13" s="213"/>
      <c r="P13" s="213"/>
      <c r="Q13" s="213"/>
      <c r="R13" s="213"/>
      <c r="S13" s="213"/>
      <c r="T13" s="213"/>
      <c r="U13" s="213"/>
      <c r="V13" s="213"/>
      <c r="W13" s="213"/>
      <c r="X13" s="352"/>
      <c r="Y13" s="352"/>
      <c r="Z13" s="352"/>
      <c r="AA13" s="352"/>
      <c r="AB13" s="357"/>
      <c r="AC13" s="490">
        <f>2200*1.1</f>
        <v>2420</v>
      </c>
      <c r="AD13" s="490"/>
      <c r="AE13" s="490"/>
      <c r="AF13" s="490"/>
      <c r="AG13" s="490"/>
      <c r="AH13" s="490"/>
      <c r="AI13" s="352"/>
      <c r="AJ13" s="352"/>
      <c r="AK13" s="352"/>
      <c r="AL13" s="352"/>
      <c r="AM13" s="352"/>
      <c r="AN13" s="353"/>
      <c r="AO13" s="354"/>
      <c r="AP13" s="355" t="s">
        <v>579</v>
      </c>
      <c r="AQ13" s="395"/>
      <c r="AR13" s="396"/>
      <c r="AS13" s="395"/>
      <c r="AT13" s="355"/>
      <c r="AU13" s="354"/>
      <c r="AV13" s="355"/>
      <c r="AW13" s="395"/>
    </row>
    <row r="14" spans="1:50" s="356" customFormat="1" ht="15.75" customHeight="1" outlineLevel="1">
      <c r="A14" s="212" t="s">
        <v>573</v>
      </c>
      <c r="B14" s="347" t="s">
        <v>616</v>
      </c>
      <c r="C14" s="348" t="s">
        <v>630</v>
      </c>
      <c r="D14" s="349" t="s">
        <v>618</v>
      </c>
      <c r="E14" s="350" t="s">
        <v>631</v>
      </c>
      <c r="F14" s="351" t="s">
        <v>632</v>
      </c>
      <c r="G14" s="401" t="s">
        <v>2</v>
      </c>
      <c r="H14" s="401" t="s">
        <v>2</v>
      </c>
      <c r="I14" s="401" t="s">
        <v>2</v>
      </c>
      <c r="J14" s="401" t="s">
        <v>2</v>
      </c>
      <c r="K14" s="401" t="s">
        <v>2</v>
      </c>
      <c r="L14" s="401" t="s">
        <v>2</v>
      </c>
      <c r="M14" s="401" t="s">
        <v>2</v>
      </c>
      <c r="N14" s="213"/>
      <c r="O14" s="213"/>
      <c r="P14" s="213"/>
      <c r="Q14" s="213"/>
      <c r="R14" s="213"/>
      <c r="S14" s="213"/>
      <c r="T14" s="213"/>
      <c r="U14" s="213"/>
      <c r="V14" s="213"/>
      <c r="W14" s="213"/>
      <c r="X14" s="352"/>
      <c r="Y14" s="352"/>
      <c r="Z14" s="352"/>
      <c r="AA14" s="352"/>
      <c r="AB14" s="357"/>
      <c r="AC14" s="490">
        <f>1200*1.1</f>
        <v>1320</v>
      </c>
      <c r="AD14" s="490"/>
      <c r="AE14" s="490"/>
      <c r="AF14" s="490"/>
      <c r="AG14" s="490"/>
      <c r="AH14" s="490"/>
      <c r="AI14" s="352"/>
      <c r="AJ14" s="352"/>
      <c r="AK14" s="352"/>
      <c r="AL14" s="352"/>
      <c r="AM14" s="352"/>
      <c r="AN14" s="353"/>
      <c r="AO14" s="354"/>
      <c r="AP14" s="355" t="s">
        <v>579</v>
      </c>
      <c r="AQ14" s="395"/>
      <c r="AR14" s="396"/>
      <c r="AS14" s="395"/>
      <c r="AT14" s="355"/>
      <c r="AU14" s="354"/>
      <c r="AV14" s="355"/>
      <c r="AW14" s="395"/>
    </row>
    <row r="15" spans="1:50" s="356" customFormat="1" ht="15.75" customHeight="1" outlineLevel="1">
      <c r="A15" s="212" t="s">
        <v>573</v>
      </c>
      <c r="B15" s="347" t="s">
        <v>616</v>
      </c>
      <c r="C15" s="348" t="s">
        <v>633</v>
      </c>
      <c r="D15" s="349" t="s">
        <v>618</v>
      </c>
      <c r="E15" s="350" t="s">
        <v>634</v>
      </c>
      <c r="F15" s="351" t="s">
        <v>635</v>
      </c>
      <c r="G15" s="401" t="s">
        <v>2</v>
      </c>
      <c r="H15" s="401" t="s">
        <v>2</v>
      </c>
      <c r="I15" s="401" t="s">
        <v>2</v>
      </c>
      <c r="J15" s="401" t="s">
        <v>2</v>
      </c>
      <c r="K15" s="401" t="s">
        <v>2</v>
      </c>
      <c r="L15" s="401" t="s">
        <v>2</v>
      </c>
      <c r="M15" s="401" t="s">
        <v>2</v>
      </c>
      <c r="N15" s="213"/>
      <c r="O15" s="213"/>
      <c r="P15" s="213"/>
      <c r="Q15" s="213"/>
      <c r="R15" s="213"/>
      <c r="S15" s="213"/>
      <c r="T15" s="213"/>
      <c r="U15" s="213"/>
      <c r="V15" s="213"/>
      <c r="W15" s="213"/>
      <c r="X15" s="352"/>
      <c r="Y15" s="352"/>
      <c r="Z15" s="352"/>
      <c r="AA15" s="352"/>
      <c r="AB15" s="357"/>
      <c r="AC15" s="490">
        <f>500*1.1</f>
        <v>550</v>
      </c>
      <c r="AD15" s="490"/>
      <c r="AE15" s="490"/>
      <c r="AF15" s="490"/>
      <c r="AG15" s="490"/>
      <c r="AH15" s="490"/>
      <c r="AI15" s="352"/>
      <c r="AJ15" s="352"/>
      <c r="AK15" s="352"/>
      <c r="AL15" s="352"/>
      <c r="AM15" s="352"/>
      <c r="AN15" s="353"/>
      <c r="AO15" s="354"/>
      <c r="AP15" s="355" t="s">
        <v>579</v>
      </c>
      <c r="AQ15" s="395"/>
      <c r="AR15" s="396"/>
      <c r="AS15" s="395"/>
      <c r="AT15" s="355"/>
      <c r="AU15" s="354"/>
      <c r="AV15" s="355"/>
      <c r="AW15" s="395"/>
    </row>
    <row r="16" spans="1:50" s="356" customFormat="1" ht="15.75" customHeight="1" outlineLevel="1">
      <c r="A16" s="212" t="s">
        <v>573</v>
      </c>
      <c r="B16" s="347" t="s">
        <v>616</v>
      </c>
      <c r="C16" s="348" t="s">
        <v>636</v>
      </c>
      <c r="D16" s="349"/>
      <c r="E16" s="350" t="s">
        <v>634</v>
      </c>
      <c r="F16" s="351" t="s">
        <v>637</v>
      </c>
      <c r="G16" s="401" t="s">
        <v>2</v>
      </c>
      <c r="H16" s="401" t="s">
        <v>2</v>
      </c>
      <c r="I16" s="401" t="s">
        <v>2</v>
      </c>
      <c r="J16" s="401" t="s">
        <v>2</v>
      </c>
      <c r="K16" s="401" t="s">
        <v>2</v>
      </c>
      <c r="L16" s="401" t="s">
        <v>2</v>
      </c>
      <c r="M16" s="401" t="s">
        <v>2</v>
      </c>
      <c r="N16" s="213"/>
      <c r="O16" s="213"/>
      <c r="P16" s="213"/>
      <c r="Q16" s="213"/>
      <c r="R16" s="213"/>
      <c r="S16" s="213"/>
      <c r="T16" s="213"/>
      <c r="U16" s="213"/>
      <c r="V16" s="213"/>
      <c r="W16" s="213"/>
      <c r="X16" s="352"/>
      <c r="Y16" s="352"/>
      <c r="Z16" s="352"/>
      <c r="AA16" s="352"/>
      <c r="AB16" s="357"/>
      <c r="AC16" s="352"/>
      <c r="AD16" s="352"/>
      <c r="AE16" s="352">
        <f>500*1.1</f>
        <v>550</v>
      </c>
      <c r="AF16" s="352"/>
      <c r="AG16" s="352"/>
      <c r="AH16" s="352"/>
      <c r="AI16" s="352"/>
      <c r="AJ16" s="352"/>
      <c r="AK16" s="352"/>
      <c r="AL16" s="352"/>
      <c r="AM16" s="352"/>
      <c r="AN16" s="353"/>
      <c r="AO16" s="354"/>
      <c r="AP16" s="355" t="s">
        <v>579</v>
      </c>
      <c r="AQ16" s="395"/>
      <c r="AR16" s="396"/>
      <c r="AS16" s="395"/>
      <c r="AT16" s="355"/>
      <c r="AU16" s="354"/>
      <c r="AV16" s="355"/>
      <c r="AW16" s="395"/>
    </row>
    <row r="17" spans="1:49" s="356" customFormat="1" ht="15.75" customHeight="1" outlineLevel="1">
      <c r="A17" s="212" t="s">
        <v>573</v>
      </c>
      <c r="B17" s="347" t="s">
        <v>616</v>
      </c>
      <c r="C17" s="348" t="s">
        <v>638</v>
      </c>
      <c r="D17" s="349"/>
      <c r="E17" s="350" t="s">
        <v>619</v>
      </c>
      <c r="F17" s="351" t="s">
        <v>620</v>
      </c>
      <c r="G17" s="401" t="s">
        <v>2</v>
      </c>
      <c r="H17" s="401" t="s">
        <v>2</v>
      </c>
      <c r="I17" s="401" t="s">
        <v>2</v>
      </c>
      <c r="J17" s="401" t="s">
        <v>2</v>
      </c>
      <c r="K17" s="401" t="s">
        <v>2</v>
      </c>
      <c r="L17" s="401" t="s">
        <v>2</v>
      </c>
      <c r="M17" s="401" t="s">
        <v>2</v>
      </c>
      <c r="N17" s="213"/>
      <c r="O17" s="213"/>
      <c r="P17" s="213"/>
      <c r="Q17" s="213"/>
      <c r="R17" s="213"/>
      <c r="S17" s="213"/>
      <c r="T17" s="213"/>
      <c r="U17" s="213"/>
      <c r="V17" s="213"/>
      <c r="W17" s="213"/>
      <c r="X17" s="352"/>
      <c r="Y17" s="352"/>
      <c r="Z17" s="352"/>
      <c r="AA17" s="352"/>
      <c r="AB17" s="357"/>
      <c r="AC17" s="352"/>
      <c r="AD17" s="352"/>
      <c r="AE17" s="352">
        <f>1500*1.1</f>
        <v>1650.0000000000002</v>
      </c>
      <c r="AF17" s="352"/>
      <c r="AG17" s="352"/>
      <c r="AH17" s="352"/>
      <c r="AI17" s="352"/>
      <c r="AJ17" s="352"/>
      <c r="AK17" s="352"/>
      <c r="AL17" s="352"/>
      <c r="AM17" s="352"/>
      <c r="AN17" s="353"/>
      <c r="AO17" s="354"/>
      <c r="AP17" s="355" t="s">
        <v>579</v>
      </c>
      <c r="AQ17" s="395"/>
      <c r="AR17" s="396"/>
      <c r="AS17" s="395"/>
      <c r="AT17" s="355"/>
      <c r="AU17" s="354"/>
      <c r="AV17" s="355"/>
      <c r="AW17" s="395"/>
    </row>
    <row r="18" spans="1:49" s="356" customFormat="1" ht="15.75" customHeight="1" outlineLevel="1">
      <c r="A18" s="212" t="s">
        <v>573</v>
      </c>
      <c r="B18" s="347" t="s">
        <v>616</v>
      </c>
      <c r="C18" s="348" t="s">
        <v>639</v>
      </c>
      <c r="D18" s="349"/>
      <c r="E18" s="350" t="s">
        <v>622</v>
      </c>
      <c r="F18" s="351" t="s">
        <v>623</v>
      </c>
      <c r="G18" s="401" t="s">
        <v>2</v>
      </c>
      <c r="H18" s="401" t="s">
        <v>2</v>
      </c>
      <c r="I18" s="401" t="s">
        <v>2</v>
      </c>
      <c r="J18" s="401" t="s">
        <v>2</v>
      </c>
      <c r="K18" s="401" t="s">
        <v>2</v>
      </c>
      <c r="L18" s="401" t="s">
        <v>2</v>
      </c>
      <c r="M18" s="401" t="s">
        <v>2</v>
      </c>
      <c r="N18" s="213"/>
      <c r="O18" s="213"/>
      <c r="P18" s="213"/>
      <c r="Q18" s="213"/>
      <c r="R18" s="213"/>
      <c r="S18" s="213"/>
      <c r="T18" s="213"/>
      <c r="U18" s="213"/>
      <c r="V18" s="213"/>
      <c r="W18" s="213"/>
      <c r="X18" s="352"/>
      <c r="Y18" s="352"/>
      <c r="Z18" s="352"/>
      <c r="AA18" s="352"/>
      <c r="AB18" s="357"/>
      <c r="AC18" s="352"/>
      <c r="AD18" s="352"/>
      <c r="AE18" s="352">
        <f>2500*1.1</f>
        <v>2750</v>
      </c>
      <c r="AF18" s="352"/>
      <c r="AG18" s="352"/>
      <c r="AH18" s="352"/>
      <c r="AI18" s="352"/>
      <c r="AJ18" s="352"/>
      <c r="AK18" s="352"/>
      <c r="AL18" s="352"/>
      <c r="AM18" s="352"/>
      <c r="AN18" s="353"/>
      <c r="AO18" s="354"/>
      <c r="AP18" s="355" t="s">
        <v>579</v>
      </c>
      <c r="AQ18" s="395"/>
      <c r="AR18" s="396"/>
      <c r="AS18" s="395"/>
      <c r="AT18" s="355"/>
      <c r="AU18" s="354"/>
      <c r="AV18" s="355"/>
      <c r="AW18" s="395"/>
    </row>
    <row r="19" spans="1:49" s="356" customFormat="1" ht="15.75" customHeight="1" outlineLevel="1">
      <c r="A19" s="212" t="s">
        <v>573</v>
      </c>
      <c r="B19" s="347" t="s">
        <v>616</v>
      </c>
      <c r="C19" s="348" t="s">
        <v>640</v>
      </c>
      <c r="D19" s="349"/>
      <c r="E19" s="350" t="s">
        <v>625</v>
      </c>
      <c r="F19" s="351" t="s">
        <v>626</v>
      </c>
      <c r="G19" s="401" t="s">
        <v>2</v>
      </c>
      <c r="H19" s="401" t="s">
        <v>2</v>
      </c>
      <c r="I19" s="401" t="s">
        <v>2</v>
      </c>
      <c r="J19" s="401" t="s">
        <v>2</v>
      </c>
      <c r="K19" s="401" t="s">
        <v>2</v>
      </c>
      <c r="L19" s="401" t="s">
        <v>2</v>
      </c>
      <c r="M19" s="401" t="s">
        <v>2</v>
      </c>
      <c r="N19" s="213"/>
      <c r="O19" s="213"/>
      <c r="P19" s="213"/>
      <c r="Q19" s="213"/>
      <c r="R19" s="213"/>
      <c r="S19" s="213"/>
      <c r="T19" s="213"/>
      <c r="U19" s="213"/>
      <c r="V19" s="213"/>
      <c r="W19" s="213"/>
      <c r="X19" s="352"/>
      <c r="Y19" s="352"/>
      <c r="Z19" s="352"/>
      <c r="AA19" s="352"/>
      <c r="AB19" s="357"/>
      <c r="AC19" s="352"/>
      <c r="AD19" s="352"/>
      <c r="AE19" s="352">
        <f>1200*1.1</f>
        <v>1320</v>
      </c>
      <c r="AF19" s="352"/>
      <c r="AG19" s="352"/>
      <c r="AH19" s="352"/>
      <c r="AI19" s="352"/>
      <c r="AJ19" s="352"/>
      <c r="AK19" s="352"/>
      <c r="AL19" s="352"/>
      <c r="AM19" s="352"/>
      <c r="AN19" s="353"/>
      <c r="AO19" s="354"/>
      <c r="AP19" s="355" t="s">
        <v>579</v>
      </c>
      <c r="AQ19" s="395"/>
      <c r="AR19" s="396"/>
      <c r="AS19" s="395"/>
      <c r="AT19" s="355"/>
      <c r="AU19" s="354"/>
      <c r="AV19" s="355"/>
      <c r="AW19" s="395"/>
    </row>
    <row r="20" spans="1:49" s="356" customFormat="1" ht="15.75" customHeight="1" outlineLevel="1">
      <c r="A20" s="212" t="s">
        <v>573</v>
      </c>
      <c r="B20" s="347" t="s">
        <v>616</v>
      </c>
      <c r="C20" s="348" t="s">
        <v>641</v>
      </c>
      <c r="D20" s="349"/>
      <c r="E20" s="350" t="s">
        <v>628</v>
      </c>
      <c r="F20" s="351" t="s">
        <v>629</v>
      </c>
      <c r="G20" s="401" t="s">
        <v>2</v>
      </c>
      <c r="H20" s="401" t="s">
        <v>2</v>
      </c>
      <c r="I20" s="401" t="s">
        <v>2</v>
      </c>
      <c r="J20" s="401" t="s">
        <v>2</v>
      </c>
      <c r="K20" s="401" t="s">
        <v>2</v>
      </c>
      <c r="L20" s="401" t="s">
        <v>2</v>
      </c>
      <c r="M20" s="401" t="s">
        <v>2</v>
      </c>
      <c r="N20" s="213"/>
      <c r="O20" s="213"/>
      <c r="P20" s="213"/>
      <c r="Q20" s="213"/>
      <c r="R20" s="213"/>
      <c r="S20" s="213"/>
      <c r="T20" s="213"/>
      <c r="U20" s="213"/>
      <c r="V20" s="213"/>
      <c r="W20" s="213"/>
      <c r="X20" s="352"/>
      <c r="Y20" s="352"/>
      <c r="Z20" s="352"/>
      <c r="AA20" s="352"/>
      <c r="AB20" s="357"/>
      <c r="AC20" s="352"/>
      <c r="AD20" s="352"/>
      <c r="AE20" s="352">
        <f>1900*1.1</f>
        <v>2090</v>
      </c>
      <c r="AF20" s="352"/>
      <c r="AG20" s="352"/>
      <c r="AH20" s="352"/>
      <c r="AI20" s="352"/>
      <c r="AJ20" s="352"/>
      <c r="AK20" s="352"/>
      <c r="AL20" s="352"/>
      <c r="AM20" s="352"/>
      <c r="AN20" s="353"/>
      <c r="AO20" s="354"/>
      <c r="AP20" s="355" t="s">
        <v>579</v>
      </c>
      <c r="AQ20" s="395"/>
      <c r="AR20" s="396"/>
      <c r="AS20" s="395"/>
      <c r="AT20" s="355"/>
      <c r="AU20" s="354"/>
      <c r="AV20" s="355"/>
      <c r="AW20" s="395"/>
    </row>
    <row r="21" spans="1:49" s="356" customFormat="1" ht="15.75" customHeight="1" outlineLevel="1">
      <c r="A21" s="212" t="s">
        <v>573</v>
      </c>
      <c r="B21" s="347" t="s">
        <v>616</v>
      </c>
      <c r="C21" s="348" t="s">
        <v>642</v>
      </c>
      <c r="D21" s="349"/>
      <c r="E21" s="350" t="s">
        <v>631</v>
      </c>
      <c r="F21" s="351" t="s">
        <v>632</v>
      </c>
      <c r="G21" s="401" t="s">
        <v>2</v>
      </c>
      <c r="H21" s="401" t="s">
        <v>2</v>
      </c>
      <c r="I21" s="401" t="s">
        <v>2</v>
      </c>
      <c r="J21" s="401" t="s">
        <v>2</v>
      </c>
      <c r="K21" s="401" t="s">
        <v>2</v>
      </c>
      <c r="L21" s="401" t="s">
        <v>2</v>
      </c>
      <c r="M21" s="401" t="s">
        <v>2</v>
      </c>
      <c r="N21" s="213"/>
      <c r="O21" s="213"/>
      <c r="P21" s="213"/>
      <c r="Q21" s="213"/>
      <c r="R21" s="213"/>
      <c r="S21" s="213"/>
      <c r="T21" s="213"/>
      <c r="U21" s="213"/>
      <c r="V21" s="213"/>
      <c r="W21" s="213"/>
      <c r="X21" s="490"/>
      <c r="Y21" s="490"/>
      <c r="Z21" s="490"/>
      <c r="AA21" s="490"/>
      <c r="AB21" s="357"/>
      <c r="AC21" s="490">
        <f>1000*1.1</f>
        <v>1100</v>
      </c>
      <c r="AD21" s="490"/>
      <c r="AE21" s="490"/>
      <c r="AF21" s="490"/>
      <c r="AG21" s="490"/>
      <c r="AH21" s="490"/>
      <c r="AI21" s="353"/>
      <c r="AJ21" s="353"/>
      <c r="AK21" s="353"/>
      <c r="AL21" s="353"/>
      <c r="AM21" s="353"/>
      <c r="AN21" s="353"/>
      <c r="AO21" s="354"/>
      <c r="AP21" s="355" t="s">
        <v>579</v>
      </c>
      <c r="AQ21" s="395"/>
      <c r="AR21" s="396"/>
      <c r="AS21" s="395"/>
      <c r="AT21" s="355"/>
      <c r="AU21" s="354"/>
      <c r="AV21" s="355"/>
      <c r="AW21" s="354"/>
    </row>
    <row r="22" spans="1:49" s="356" customFormat="1" ht="15.75" customHeight="1" outlineLevel="1">
      <c r="A22" s="212" t="s">
        <v>573</v>
      </c>
      <c r="B22" s="347" t="s">
        <v>616</v>
      </c>
      <c r="C22" s="348" t="s">
        <v>643</v>
      </c>
      <c r="D22" s="349"/>
      <c r="E22" s="350" t="s">
        <v>634</v>
      </c>
      <c r="F22" s="351" t="s">
        <v>635</v>
      </c>
      <c r="G22" s="401" t="s">
        <v>2</v>
      </c>
      <c r="H22" s="401" t="s">
        <v>2</v>
      </c>
      <c r="I22" s="401" t="s">
        <v>2</v>
      </c>
      <c r="J22" s="401" t="s">
        <v>2</v>
      </c>
      <c r="K22" s="401" t="s">
        <v>2</v>
      </c>
      <c r="L22" s="401" t="s">
        <v>2</v>
      </c>
      <c r="M22" s="401" t="s">
        <v>2</v>
      </c>
      <c r="N22" s="213"/>
      <c r="O22" s="213"/>
      <c r="P22" s="213"/>
      <c r="Q22" s="213"/>
      <c r="R22" s="213"/>
      <c r="S22" s="213"/>
      <c r="T22" s="213"/>
      <c r="U22" s="213"/>
      <c r="V22" s="213"/>
      <c r="W22" s="213"/>
      <c r="X22" s="490"/>
      <c r="Y22" s="490"/>
      <c r="Z22" s="490"/>
      <c r="AA22" s="490"/>
      <c r="AB22" s="357"/>
      <c r="AC22" s="490">
        <f>400*1.1</f>
        <v>440.00000000000006</v>
      </c>
      <c r="AD22" s="490"/>
      <c r="AE22" s="490"/>
      <c r="AF22" s="490"/>
      <c r="AG22" s="490"/>
      <c r="AH22" s="490"/>
      <c r="AI22" s="353"/>
      <c r="AJ22" s="353"/>
      <c r="AK22" s="353"/>
      <c r="AL22" s="353"/>
      <c r="AM22" s="353"/>
      <c r="AN22" s="353"/>
      <c r="AO22" s="354"/>
      <c r="AP22" s="355" t="s">
        <v>579</v>
      </c>
      <c r="AQ22" s="354"/>
      <c r="AR22" s="396"/>
      <c r="AS22" s="395"/>
      <c r="AT22" s="355"/>
      <c r="AU22" s="354"/>
      <c r="AV22" s="355"/>
      <c r="AW22" s="354"/>
    </row>
    <row r="23" spans="1:49" s="356" customFormat="1" ht="15.75" customHeight="1" outlineLevel="1">
      <c r="A23" s="212" t="s">
        <v>573</v>
      </c>
      <c r="B23" s="347" t="s">
        <v>616</v>
      </c>
      <c r="C23" s="348" t="s">
        <v>644</v>
      </c>
      <c r="D23" s="349"/>
      <c r="E23" s="350" t="s">
        <v>634</v>
      </c>
      <c r="F23" s="351" t="s">
        <v>645</v>
      </c>
      <c r="G23" s="401" t="s">
        <v>2</v>
      </c>
      <c r="H23" s="401" t="s">
        <v>2</v>
      </c>
      <c r="I23" s="401" t="s">
        <v>2</v>
      </c>
      <c r="J23" s="401" t="s">
        <v>2</v>
      </c>
      <c r="K23" s="401" t="s">
        <v>2</v>
      </c>
      <c r="L23" s="401" t="s">
        <v>2</v>
      </c>
      <c r="M23" s="401" t="s">
        <v>2</v>
      </c>
      <c r="N23" s="213"/>
      <c r="O23" s="213"/>
      <c r="P23" s="213"/>
      <c r="Q23" s="213"/>
      <c r="R23" s="213"/>
      <c r="S23" s="213"/>
      <c r="T23" s="213"/>
      <c r="U23" s="213"/>
      <c r="V23" s="213"/>
      <c r="W23" s="213"/>
      <c r="X23" s="490"/>
      <c r="Y23" s="490"/>
      <c r="Z23" s="490"/>
      <c r="AA23" s="490"/>
      <c r="AB23" s="357"/>
      <c r="AC23" s="490">
        <f>300*1.1</f>
        <v>330</v>
      </c>
      <c r="AD23" s="490"/>
      <c r="AE23" s="490"/>
      <c r="AF23" s="490"/>
      <c r="AG23" s="490"/>
      <c r="AH23" s="490"/>
      <c r="AI23" s="353"/>
      <c r="AJ23" s="353"/>
      <c r="AK23" s="353"/>
      <c r="AL23" s="353"/>
      <c r="AM23" s="353"/>
      <c r="AN23" s="353"/>
      <c r="AO23" s="354"/>
      <c r="AP23" s="355" t="s">
        <v>579</v>
      </c>
      <c r="AQ23" s="354"/>
      <c r="AR23" s="396"/>
      <c r="AS23" s="354"/>
      <c r="AT23" s="355"/>
      <c r="AU23" s="354"/>
      <c r="AV23" s="355"/>
      <c r="AW23" s="354"/>
    </row>
    <row r="24" spans="1:49" s="339" customFormat="1" ht="15.75" customHeight="1">
      <c r="B24" s="358"/>
      <c r="C24" s="358"/>
      <c r="D24" s="358"/>
      <c r="E24" s="359"/>
      <c r="F24" s="360"/>
      <c r="G24" s="361"/>
      <c r="H24" s="362"/>
      <c r="I24" s="211"/>
      <c r="J24" s="211"/>
      <c r="K24" s="211"/>
      <c r="L24" s="211"/>
      <c r="M24" s="211"/>
      <c r="N24" s="211"/>
      <c r="O24" s="211"/>
      <c r="P24" s="211"/>
      <c r="Q24" s="211"/>
      <c r="R24" s="211"/>
      <c r="S24" s="211"/>
      <c r="T24" s="211"/>
      <c r="U24" s="211"/>
      <c r="V24" s="211"/>
      <c r="W24" s="211"/>
      <c r="X24" s="211"/>
      <c r="Y24" s="211"/>
      <c r="Z24" s="363"/>
      <c r="AA24" s="363"/>
      <c r="AB24" s="363"/>
      <c r="AC24" s="363"/>
      <c r="AD24" s="363"/>
      <c r="AE24" s="363"/>
      <c r="AF24" s="363"/>
      <c r="AG24" s="363"/>
      <c r="AH24" s="363"/>
      <c r="AI24" s="363"/>
      <c r="AK24" s="355"/>
      <c r="AL24" s="355"/>
      <c r="AM24" s="355"/>
      <c r="AN24" s="355"/>
      <c r="AO24" s="355"/>
      <c r="AP24" s="355"/>
      <c r="AQ24" s="355"/>
      <c r="AR24" s="355"/>
      <c r="AS24" s="355"/>
    </row>
    <row r="25" spans="1:49" s="339" customFormat="1" ht="15.75" customHeight="1">
      <c r="A25" s="212" t="s">
        <v>609</v>
      </c>
      <c r="B25" s="364"/>
      <c r="C25" s="364"/>
      <c r="D25" s="364"/>
      <c r="E25" s="359"/>
      <c r="F25" s="360"/>
      <c r="G25" s="356"/>
      <c r="H25" s="365"/>
      <c r="I25" s="211"/>
      <c r="J25" s="211"/>
      <c r="K25" s="211"/>
      <c r="L25" s="211"/>
      <c r="M25" s="211"/>
      <c r="N25" s="211"/>
      <c r="O25" s="211"/>
      <c r="P25" s="211"/>
      <c r="Q25" s="211"/>
      <c r="R25" s="211"/>
      <c r="S25" s="211"/>
      <c r="T25" s="211"/>
      <c r="U25" s="211"/>
      <c r="V25" s="211"/>
      <c r="W25" s="211"/>
      <c r="X25" s="211"/>
      <c r="Y25" s="211"/>
      <c r="Z25" s="366"/>
      <c r="AA25" s="366"/>
      <c r="AB25" s="366"/>
      <c r="AC25" s="366"/>
      <c r="AD25" s="366"/>
      <c r="AE25" s="366"/>
      <c r="AF25" s="366"/>
      <c r="AG25" s="366"/>
      <c r="AH25" s="366"/>
      <c r="AI25" s="366"/>
      <c r="AK25" s="367"/>
      <c r="AL25" s="367"/>
      <c r="AM25" s="367"/>
      <c r="AN25" s="367"/>
      <c r="AO25" s="367"/>
      <c r="AP25" s="367"/>
      <c r="AQ25" s="367"/>
      <c r="AR25" s="367"/>
      <c r="AS25" s="367"/>
    </row>
    <row r="26" spans="1:49" s="210" customFormat="1" ht="15.75" customHeight="1" outlineLevel="1">
      <c r="B26" s="209" t="s">
        <v>658</v>
      </c>
      <c r="C26" s="209"/>
    </row>
    <row r="27" spans="1:49" s="210" customFormat="1" ht="15.75" customHeight="1" outlineLevel="1">
      <c r="B27" s="209" t="s">
        <v>611</v>
      </c>
      <c r="C27" s="209"/>
    </row>
    <row r="28" spans="1:49" s="210" customFormat="1" ht="15.75" customHeight="1" outlineLevel="1">
      <c r="B28" s="217" t="s">
        <v>612</v>
      </c>
      <c r="C28" s="217"/>
      <c r="D28" s="364"/>
      <c r="E28" s="359"/>
      <c r="F28" s="364"/>
      <c r="H28" s="368"/>
      <c r="Z28" s="363"/>
      <c r="AA28" s="363"/>
      <c r="AB28" s="363"/>
      <c r="AC28" s="363"/>
      <c r="AD28" s="363"/>
      <c r="AE28" s="363"/>
      <c r="AF28" s="363"/>
      <c r="AG28" s="363"/>
      <c r="AH28" s="363"/>
      <c r="AI28" s="363"/>
      <c r="AK28" s="367"/>
      <c r="AL28" s="367"/>
      <c r="AM28" s="367"/>
      <c r="AN28" s="367"/>
      <c r="AO28" s="367"/>
      <c r="AP28" s="367"/>
      <c r="AQ28" s="367"/>
      <c r="AR28" s="367"/>
      <c r="AS28" s="367"/>
    </row>
    <row r="29" spans="1:49" s="364" customFormat="1" ht="15.75" customHeight="1" outlineLevel="1">
      <c r="B29" s="217" t="s">
        <v>68</v>
      </c>
      <c r="C29" s="217"/>
    </row>
    <row r="30" spans="1:49" s="364" customFormat="1" ht="15.75" customHeight="1" outlineLevel="1">
      <c r="B30" s="217" t="s">
        <v>659</v>
      </c>
      <c r="C30" s="217"/>
    </row>
    <row r="31" spans="1:49" s="364" customFormat="1" ht="15.75" customHeight="1" outlineLevel="1">
      <c r="B31" s="217"/>
      <c r="C31" s="217"/>
    </row>
    <row r="32" spans="1:49">
      <c r="C32" s="165"/>
      <c r="D32" s="220"/>
      <c r="E32" s="166"/>
      <c r="F32" s="146"/>
      <c r="G32" s="167"/>
      <c r="Y32" s="168"/>
      <c r="Z32" s="168"/>
      <c r="AA32" s="168"/>
      <c r="AB32" s="168"/>
      <c r="AC32" s="151"/>
      <c r="AD32" s="151"/>
      <c r="AE32" s="151"/>
      <c r="AF32" s="151"/>
      <c r="AJ32" s="146"/>
      <c r="AK32" s="147"/>
      <c r="AL32" s="147"/>
      <c r="AM32" s="147"/>
      <c r="AN32" s="147"/>
      <c r="AT32" s="146"/>
      <c r="AU32" s="146"/>
      <c r="AV32" s="146"/>
      <c r="AW32" s="146"/>
    </row>
    <row r="33" spans="1:50">
      <c r="C33" s="165"/>
      <c r="D33" s="220"/>
      <c r="E33" s="166"/>
      <c r="F33" s="146"/>
      <c r="G33" s="167"/>
      <c r="Y33" s="168"/>
      <c r="Z33" s="168"/>
      <c r="AA33" s="168"/>
      <c r="AB33" s="168"/>
      <c r="AC33" s="151"/>
      <c r="AD33" s="151"/>
      <c r="AE33" s="151"/>
      <c r="AF33" s="151"/>
      <c r="AJ33" s="146"/>
      <c r="AK33" s="147"/>
      <c r="AL33" s="147"/>
      <c r="AM33" s="147"/>
      <c r="AN33" s="147"/>
      <c r="AT33" s="146"/>
      <c r="AU33" s="146"/>
      <c r="AV33" s="146"/>
      <c r="AW33" s="146"/>
    </row>
    <row r="34" spans="1:50">
      <c r="C34" s="165"/>
      <c r="D34" s="220"/>
      <c r="E34" s="166"/>
      <c r="F34" s="146"/>
      <c r="G34" s="167"/>
      <c r="Y34" s="168"/>
      <c r="Z34" s="168"/>
      <c r="AA34" s="168"/>
      <c r="AB34" s="168"/>
      <c r="AC34" s="151"/>
      <c r="AD34" s="151"/>
      <c r="AE34" s="151"/>
      <c r="AF34" s="151"/>
      <c r="AJ34" s="146"/>
      <c r="AK34" s="147"/>
      <c r="AL34" s="147"/>
      <c r="AM34" s="147"/>
      <c r="AN34" s="147"/>
      <c r="AT34" s="146"/>
      <c r="AU34" s="146"/>
      <c r="AV34" s="146"/>
      <c r="AW34" s="146"/>
    </row>
    <row r="35" spans="1:50" s="214" customFormat="1">
      <c r="A35" s="215"/>
      <c r="B35" s="215"/>
      <c r="C35" s="215"/>
      <c r="D35" s="402"/>
      <c r="E35" s="403"/>
      <c r="G35" s="404"/>
      <c r="H35" s="216"/>
      <c r="I35" s="216"/>
      <c r="J35" s="216"/>
      <c r="K35" s="216"/>
      <c r="L35" s="216"/>
      <c r="M35" s="216"/>
      <c r="N35" s="216"/>
      <c r="O35" s="216"/>
      <c r="P35" s="216"/>
      <c r="Q35" s="216"/>
      <c r="R35" s="216"/>
      <c r="S35" s="216"/>
      <c r="T35" s="216"/>
      <c r="U35" s="216"/>
      <c r="V35" s="216"/>
      <c r="W35" s="216"/>
      <c r="X35" s="216"/>
      <c r="Y35" s="216"/>
      <c r="Z35" s="216"/>
      <c r="AA35" s="216"/>
      <c r="AB35" s="216"/>
      <c r="AC35" s="216"/>
      <c r="AD35" s="405"/>
      <c r="AE35" s="405"/>
      <c r="AF35" s="405"/>
      <c r="AG35" s="405"/>
      <c r="AH35" s="406"/>
      <c r="AI35" s="406"/>
      <c r="AJ35" s="406"/>
      <c r="AK35" s="406"/>
      <c r="AL35" s="406"/>
      <c r="AM35" s="406"/>
      <c r="AN35" s="406"/>
      <c r="AP35" s="116"/>
      <c r="AQ35" s="116"/>
      <c r="AR35" s="116"/>
      <c r="AS35" s="116"/>
      <c r="AT35" s="116"/>
      <c r="AU35" s="116"/>
      <c r="AV35" s="116"/>
      <c r="AW35" s="116"/>
      <c r="AX35" s="116"/>
    </row>
  </sheetData>
  <mergeCells count="20">
    <mergeCell ref="X23:AA23"/>
    <mergeCell ref="AC23:AH23"/>
    <mergeCell ref="AC14:AH14"/>
    <mergeCell ref="AC15:AH15"/>
    <mergeCell ref="X21:AA21"/>
    <mergeCell ref="AC21:AH21"/>
    <mergeCell ref="X22:AA22"/>
    <mergeCell ref="AC22:AH22"/>
    <mergeCell ref="AC13:AH13"/>
    <mergeCell ref="G4:M4"/>
    <mergeCell ref="AO4:AW4"/>
    <mergeCell ref="N5:AB5"/>
    <mergeCell ref="AC5:AH5"/>
    <mergeCell ref="AC6:AH6"/>
    <mergeCell ref="AC7:AH7"/>
    <mergeCell ref="AC8:AH8"/>
    <mergeCell ref="X10:AA10"/>
    <mergeCell ref="AC10:AH10"/>
    <mergeCell ref="AC11:AH11"/>
    <mergeCell ref="AC12:AH12"/>
  </mergeCells>
  <printOptions gridLines="1"/>
  <pageMargins left="0.70866141732283472" right="0.70866141732283472" top="0.74803149606299213" bottom="0.74803149606299213" header="0.31496062992125984" footer="0.31496062992125984"/>
  <pageSetup paperSize="8" scale="77" fitToHeight="2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684522-42F4-4E68-8277-02BF0101502C}">
  <sheetPr>
    <pageSetUpPr fitToPage="1"/>
  </sheetPr>
  <dimension ref="A1:AX19"/>
  <sheetViews>
    <sheetView showGridLines="0" zoomScale="70" zoomScaleNormal="70" workbookViewId="0">
      <pane ySplit="5" topLeftCell="A6" activePane="bottomLeft" state="frozen"/>
      <selection activeCell="C1" sqref="C1"/>
      <selection pane="bottomLeft" activeCell="D10" sqref="D10"/>
    </sheetView>
  </sheetViews>
  <sheetFormatPr defaultColWidth="9.140625" defaultRowHeight="18" outlineLevelRow="1" outlineLevelCol="1"/>
  <cols>
    <col min="1" max="1" width="9.7109375" style="165" customWidth="1"/>
    <col min="2" max="2" width="20.85546875" style="165" customWidth="1"/>
    <col min="3" max="3" width="31.140625" style="220" customWidth="1"/>
    <col min="4" max="4" width="65.7109375" style="166" customWidth="1" outlineLevel="1"/>
    <col min="5" max="5" width="7.7109375" style="146" customWidth="1"/>
    <col min="6" max="6" width="39.85546875" style="167" customWidth="1"/>
    <col min="7" max="12" width="4.28515625" style="218" customWidth="1" outlineLevel="1"/>
    <col min="13" max="13" width="5.28515625" style="218" customWidth="1" outlineLevel="1"/>
    <col min="14" max="17" width="13.85546875" style="218" customWidth="1" outlineLevel="1"/>
    <col min="18" max="18" width="12.85546875" style="218" customWidth="1" outlineLevel="1"/>
    <col min="19" max="22" width="13.85546875" style="218" customWidth="1" outlineLevel="1"/>
    <col min="23" max="23" width="12.85546875" style="218" customWidth="1" outlineLevel="1"/>
    <col min="24" max="27" width="13.85546875" style="218" customWidth="1" outlineLevel="1"/>
    <col min="28" max="28" width="12.85546875" style="218" customWidth="1" outlineLevel="1"/>
    <col min="29" max="29" width="18.85546875" style="168" customWidth="1"/>
    <col min="30" max="30" width="10.7109375" style="168" customWidth="1"/>
    <col min="31" max="31" width="11.140625" style="168" customWidth="1"/>
    <col min="32" max="32" width="10.140625" style="168" customWidth="1"/>
    <col min="33" max="33" width="9.85546875" style="151" customWidth="1"/>
    <col min="34" max="34" width="9.140625" style="151" customWidth="1"/>
    <col min="35" max="36" width="12.28515625" style="151" customWidth="1"/>
    <col min="37" max="37" width="12" style="151" customWidth="1"/>
    <col min="38" max="39" width="10.140625" style="151" customWidth="1"/>
    <col min="40" max="40" width="11" style="146" customWidth="1"/>
    <col min="41" max="49" width="3.5703125" style="147" customWidth="1"/>
    <col min="50" max="50" width="5.42578125" style="146" customWidth="1"/>
    <col min="51" max="16384" width="9.140625" style="146"/>
  </cols>
  <sheetData>
    <row r="1" spans="1:50" s="372" customFormat="1" ht="33.75">
      <c r="A1" s="369" t="s">
        <v>412</v>
      </c>
      <c r="B1" s="370"/>
      <c r="C1" s="345"/>
      <c r="D1" s="371"/>
      <c r="F1" s="373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374"/>
      <c r="AD1" s="374"/>
      <c r="AE1" s="374"/>
      <c r="AF1" s="374"/>
      <c r="AG1" s="375"/>
      <c r="AH1" s="375"/>
      <c r="AI1" s="375"/>
      <c r="AJ1" s="375"/>
      <c r="AK1" s="375"/>
      <c r="AL1" s="375"/>
      <c r="AM1" s="375"/>
      <c r="AO1" s="376"/>
      <c r="AP1" s="376"/>
      <c r="AQ1" s="376"/>
      <c r="AR1" s="376"/>
      <c r="AS1" s="376"/>
      <c r="AT1" s="376"/>
      <c r="AU1" s="376"/>
      <c r="AV1" s="376"/>
      <c r="AW1" s="376"/>
    </row>
    <row r="2" spans="1:50" s="372" customFormat="1" ht="30">
      <c r="A2" s="377" t="s">
        <v>661</v>
      </c>
      <c r="B2" s="370"/>
      <c r="C2" s="345"/>
      <c r="D2" s="378"/>
      <c r="F2" s="373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374"/>
      <c r="AD2" s="374"/>
      <c r="AE2" s="374"/>
      <c r="AF2" s="374"/>
      <c r="AG2" s="375"/>
      <c r="AH2" s="375"/>
      <c r="AI2" s="375"/>
      <c r="AJ2" s="375"/>
      <c r="AK2" s="375"/>
      <c r="AL2" s="375"/>
      <c r="AM2" s="375"/>
      <c r="AO2" s="376"/>
      <c r="AP2" s="376"/>
      <c r="AQ2" s="376"/>
      <c r="AR2" s="376"/>
      <c r="AS2" s="376"/>
      <c r="AT2" s="376"/>
      <c r="AU2" s="376"/>
      <c r="AV2" s="376"/>
      <c r="AW2" s="376"/>
    </row>
    <row r="3" spans="1:50" s="372" customFormat="1" ht="18.75" customHeight="1">
      <c r="A3" s="370"/>
      <c r="B3" s="370"/>
      <c r="C3" s="379"/>
      <c r="D3" s="378"/>
      <c r="F3" s="380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374"/>
      <c r="AD3" s="374"/>
      <c r="AE3" s="374"/>
      <c r="AF3" s="374"/>
      <c r="AG3" s="375"/>
      <c r="AH3" s="375"/>
      <c r="AI3" s="375"/>
      <c r="AJ3" s="375"/>
      <c r="AK3" s="375"/>
      <c r="AL3" s="375"/>
      <c r="AM3" s="375"/>
      <c r="AO3" s="376"/>
      <c r="AP3" s="376"/>
      <c r="AQ3" s="376"/>
      <c r="AR3" s="376"/>
      <c r="AS3" s="376"/>
      <c r="AT3" s="376"/>
      <c r="AU3" s="376"/>
      <c r="AV3" s="376"/>
      <c r="AW3" s="376"/>
    </row>
    <row r="4" spans="1:50" s="381" customFormat="1" ht="35.25" customHeight="1">
      <c r="F4" s="338"/>
      <c r="G4" s="512" t="s">
        <v>1</v>
      </c>
      <c r="H4" s="513"/>
      <c r="I4" s="513"/>
      <c r="J4" s="513"/>
      <c r="K4" s="513"/>
      <c r="L4" s="513"/>
      <c r="M4" s="514"/>
      <c r="N4" s="382"/>
      <c r="O4" s="382"/>
      <c r="P4" s="382"/>
      <c r="Q4" s="382"/>
      <c r="R4" s="382"/>
      <c r="S4" s="382"/>
      <c r="T4" s="382"/>
      <c r="U4" s="382"/>
      <c r="V4" s="382"/>
      <c r="W4" s="382"/>
      <c r="X4" s="382"/>
      <c r="Y4" s="382"/>
      <c r="Z4" s="382"/>
      <c r="AA4" s="382"/>
      <c r="AB4" s="382"/>
      <c r="AC4" s="383"/>
      <c r="AD4" s="384"/>
      <c r="AE4" s="384"/>
      <c r="AF4" s="384"/>
      <c r="AG4" s="385"/>
      <c r="AH4" s="385"/>
      <c r="AI4" s="385"/>
      <c r="AJ4" s="385"/>
      <c r="AK4" s="385"/>
      <c r="AL4" s="385"/>
      <c r="AM4" s="385"/>
      <c r="AN4" s="386"/>
      <c r="AO4" s="515" t="s">
        <v>46</v>
      </c>
      <c r="AP4" s="516"/>
      <c r="AQ4" s="516"/>
      <c r="AR4" s="516"/>
      <c r="AS4" s="516"/>
      <c r="AT4" s="516"/>
      <c r="AU4" s="516"/>
      <c r="AV4" s="516"/>
      <c r="AW4" s="517"/>
    </row>
    <row r="5" spans="1:50" s="394" customFormat="1" ht="77.25" customHeight="1">
      <c r="A5" s="387" t="s">
        <v>38</v>
      </c>
      <c r="B5" s="387" t="s">
        <v>37</v>
      </c>
      <c r="C5" s="387" t="s">
        <v>47</v>
      </c>
      <c r="D5" s="387"/>
      <c r="E5" s="387"/>
      <c r="F5" s="388" t="s">
        <v>0</v>
      </c>
      <c r="G5" s="389" t="s">
        <v>39</v>
      </c>
      <c r="H5" s="389" t="s">
        <v>40</v>
      </c>
      <c r="I5" s="389" t="s">
        <v>41</v>
      </c>
      <c r="J5" s="389" t="s">
        <v>42</v>
      </c>
      <c r="K5" s="389" t="s">
        <v>43</v>
      </c>
      <c r="L5" s="389" t="s">
        <v>44</v>
      </c>
      <c r="M5" s="389" t="s">
        <v>45</v>
      </c>
      <c r="N5" s="518"/>
      <c r="O5" s="519"/>
      <c r="P5" s="519"/>
      <c r="Q5" s="519"/>
      <c r="R5" s="519"/>
      <c r="S5" s="519"/>
      <c r="T5" s="519"/>
      <c r="U5" s="519"/>
      <c r="V5" s="519"/>
      <c r="W5" s="519"/>
      <c r="X5" s="519"/>
      <c r="Y5" s="519"/>
      <c r="Z5" s="519"/>
      <c r="AA5" s="519"/>
      <c r="AB5" s="519"/>
      <c r="AC5" s="518" t="s">
        <v>48</v>
      </c>
      <c r="AD5" s="519"/>
      <c r="AE5" s="519"/>
      <c r="AF5" s="519"/>
      <c r="AG5" s="519"/>
      <c r="AH5" s="520"/>
      <c r="AI5" s="390"/>
      <c r="AJ5" s="390"/>
      <c r="AK5" s="390"/>
      <c r="AL5" s="391"/>
      <c r="AM5" s="390"/>
      <c r="AN5" s="392"/>
      <c r="AO5" s="24" t="s">
        <v>20</v>
      </c>
      <c r="AP5" s="393" t="s">
        <v>21</v>
      </c>
      <c r="AQ5" s="24" t="s">
        <v>22</v>
      </c>
      <c r="AR5" s="393" t="s">
        <v>23</v>
      </c>
      <c r="AS5" s="24" t="s">
        <v>24</v>
      </c>
      <c r="AT5" s="393" t="s">
        <v>25</v>
      </c>
      <c r="AU5" s="24" t="s">
        <v>26</v>
      </c>
      <c r="AV5" s="393" t="s">
        <v>27</v>
      </c>
      <c r="AW5" s="24" t="s">
        <v>28</v>
      </c>
      <c r="AX5" s="355"/>
    </row>
    <row r="6" spans="1:50" s="214" customFormat="1">
      <c r="A6" s="215"/>
      <c r="B6" s="113"/>
      <c r="C6" s="118"/>
      <c r="D6" s="114"/>
      <c r="E6" s="112"/>
      <c r="F6" s="115"/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16"/>
      <c r="X6" s="216"/>
      <c r="Y6" s="216"/>
      <c r="Z6" s="216"/>
      <c r="AA6" s="216"/>
      <c r="AB6" s="216"/>
      <c r="AC6" s="510" t="s">
        <v>614</v>
      </c>
      <c r="AD6" s="511"/>
      <c r="AE6" s="511"/>
      <c r="AF6" s="511"/>
      <c r="AG6" s="511"/>
      <c r="AH6" s="511"/>
      <c r="AI6" s="111"/>
      <c r="AJ6" s="111"/>
      <c r="AK6" s="111"/>
      <c r="AL6" s="111"/>
      <c r="AM6" s="111"/>
      <c r="AO6" s="395"/>
      <c r="AP6" s="396"/>
      <c r="AQ6" s="395"/>
      <c r="AR6" s="396"/>
      <c r="AS6" s="395"/>
      <c r="AT6" s="396"/>
      <c r="AU6" s="395"/>
      <c r="AV6" s="396"/>
      <c r="AW6" s="395"/>
    </row>
    <row r="7" spans="1:50" s="214" customFormat="1" ht="15.75" customHeight="1">
      <c r="A7" s="337" t="s">
        <v>573</v>
      </c>
      <c r="B7" s="219"/>
      <c r="C7" s="219"/>
      <c r="D7" s="338" t="s">
        <v>14</v>
      </c>
      <c r="G7" s="397"/>
      <c r="H7" s="39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218"/>
      <c r="V7" s="218"/>
      <c r="W7" s="218"/>
      <c r="X7" s="218"/>
      <c r="AC7" s="498" t="s">
        <v>615</v>
      </c>
      <c r="AD7" s="499"/>
      <c r="AE7" s="499"/>
      <c r="AF7" s="499"/>
      <c r="AG7" s="499"/>
      <c r="AH7" s="522"/>
      <c r="AO7" s="395"/>
      <c r="AP7" s="396"/>
      <c r="AQ7" s="395"/>
      <c r="AR7" s="396"/>
      <c r="AS7" s="395"/>
      <c r="AT7" s="396"/>
      <c r="AU7" s="395"/>
      <c r="AV7" s="396"/>
      <c r="AW7" s="395"/>
    </row>
    <row r="8" spans="1:50" s="214" customFormat="1" ht="15.75" customHeight="1">
      <c r="A8" s="399"/>
      <c r="B8" s="219"/>
      <c r="C8" s="219"/>
      <c r="D8" s="220"/>
      <c r="E8" s="400"/>
      <c r="G8" s="397"/>
      <c r="H8" s="398"/>
      <c r="I8" s="218"/>
      <c r="J8" s="218"/>
      <c r="K8" s="218"/>
      <c r="L8" s="218"/>
      <c r="M8" s="218"/>
      <c r="N8" s="218"/>
      <c r="O8" s="218"/>
      <c r="P8" s="218"/>
      <c r="Q8" s="218"/>
      <c r="R8" s="218"/>
      <c r="S8" s="218"/>
      <c r="T8" s="218"/>
      <c r="U8" s="218"/>
      <c r="V8" s="218"/>
      <c r="W8" s="218"/>
      <c r="X8" s="218"/>
      <c r="AO8" s="395"/>
      <c r="AP8" s="396"/>
      <c r="AQ8" s="395"/>
      <c r="AR8" s="396"/>
      <c r="AS8" s="395"/>
      <c r="AT8" s="396"/>
      <c r="AU8" s="395"/>
      <c r="AV8" s="396"/>
      <c r="AW8" s="395"/>
    </row>
    <row r="9" spans="1:50" s="356" customFormat="1" ht="15.75" customHeight="1" outlineLevel="1">
      <c r="A9" s="212" t="s">
        <v>573</v>
      </c>
      <c r="B9" s="347" t="s">
        <v>662</v>
      </c>
      <c r="C9" s="348" t="s">
        <v>663</v>
      </c>
      <c r="D9" s="349" t="s">
        <v>664</v>
      </c>
      <c r="E9" s="350"/>
      <c r="F9" s="351" t="s">
        <v>665</v>
      </c>
      <c r="G9" s="401" t="s">
        <v>2</v>
      </c>
      <c r="H9" s="401" t="s">
        <v>2</v>
      </c>
      <c r="I9" s="401" t="s">
        <v>2</v>
      </c>
      <c r="J9" s="401" t="s">
        <v>2</v>
      </c>
      <c r="K9" s="401" t="s">
        <v>2</v>
      </c>
      <c r="L9" s="401" t="s">
        <v>2</v>
      </c>
      <c r="M9" s="401" t="s">
        <v>2</v>
      </c>
      <c r="N9" s="213"/>
      <c r="O9" s="213"/>
      <c r="P9" s="213"/>
      <c r="Q9" s="213"/>
      <c r="R9" s="213"/>
      <c r="S9" s="213"/>
      <c r="T9" s="213"/>
      <c r="U9" s="213"/>
      <c r="V9" s="213"/>
      <c r="W9" s="213"/>
      <c r="X9" s="490"/>
      <c r="Y9" s="490"/>
      <c r="Z9" s="490"/>
      <c r="AA9" s="490"/>
      <c r="AB9" s="357"/>
      <c r="AC9" s="490">
        <v>17100</v>
      </c>
      <c r="AD9" s="490"/>
      <c r="AE9" s="490"/>
      <c r="AF9" s="490"/>
      <c r="AG9" s="490"/>
      <c r="AH9" s="490"/>
      <c r="AI9" s="352"/>
      <c r="AJ9" s="352"/>
      <c r="AK9" s="352"/>
      <c r="AL9" s="352"/>
      <c r="AM9" s="352"/>
      <c r="AN9" s="353"/>
      <c r="AO9" s="354"/>
      <c r="AP9" s="355" t="s">
        <v>579</v>
      </c>
      <c r="AQ9" s="354"/>
      <c r="AR9" s="355" t="s">
        <v>579</v>
      </c>
      <c r="AS9" s="354" t="s">
        <v>579</v>
      </c>
      <c r="AT9" s="355"/>
      <c r="AU9" s="354"/>
      <c r="AV9" s="355"/>
      <c r="AW9" s="354" t="s">
        <v>579</v>
      </c>
    </row>
    <row r="10" spans="1:50" s="356" customFormat="1" ht="15.75" customHeight="1" outlineLevel="1">
      <c r="A10" s="212" t="s">
        <v>573</v>
      </c>
      <c r="B10" s="347" t="s">
        <v>666</v>
      </c>
      <c r="C10" s="348" t="s">
        <v>667</v>
      </c>
      <c r="D10" s="349" t="s">
        <v>668</v>
      </c>
      <c r="E10" s="350"/>
      <c r="F10" s="351" t="s">
        <v>665</v>
      </c>
      <c r="G10" s="401" t="s">
        <v>2</v>
      </c>
      <c r="H10" s="401" t="s">
        <v>2</v>
      </c>
      <c r="I10" s="401" t="s">
        <v>2</v>
      </c>
      <c r="J10" s="401" t="s">
        <v>2</v>
      </c>
      <c r="K10" s="401" t="s">
        <v>2</v>
      </c>
      <c r="L10" s="401" t="s">
        <v>2</v>
      </c>
      <c r="M10" s="401" t="s">
        <v>2</v>
      </c>
      <c r="N10" s="213"/>
      <c r="O10" s="213"/>
      <c r="P10" s="213"/>
      <c r="Q10" s="213"/>
      <c r="R10" s="213"/>
      <c r="S10" s="213"/>
      <c r="T10" s="213"/>
      <c r="U10" s="213"/>
      <c r="V10" s="213"/>
      <c r="W10" s="213"/>
      <c r="X10" s="490"/>
      <c r="Y10" s="490"/>
      <c r="Z10" s="490"/>
      <c r="AA10" s="490"/>
      <c r="AB10" s="357"/>
      <c r="AC10" s="490">
        <v>13500</v>
      </c>
      <c r="AD10" s="490"/>
      <c r="AE10" s="490"/>
      <c r="AF10" s="490"/>
      <c r="AG10" s="490"/>
      <c r="AH10" s="490"/>
      <c r="AI10" s="353"/>
      <c r="AJ10" s="353"/>
      <c r="AK10" s="353"/>
      <c r="AL10" s="353"/>
      <c r="AM10" s="353"/>
      <c r="AN10" s="353"/>
      <c r="AO10" s="354"/>
      <c r="AP10" s="355" t="s">
        <v>579</v>
      </c>
      <c r="AQ10" s="354"/>
      <c r="AR10" s="355"/>
      <c r="AS10" s="354"/>
      <c r="AT10" s="355"/>
      <c r="AU10" s="354"/>
      <c r="AV10" s="355"/>
      <c r="AW10" s="354"/>
    </row>
    <row r="11" spans="1:50" s="339" customFormat="1" ht="15.75" customHeight="1">
      <c r="B11" s="358"/>
      <c r="C11" s="358"/>
      <c r="D11" s="358"/>
      <c r="E11" s="359"/>
      <c r="F11" s="360"/>
      <c r="G11" s="361"/>
      <c r="H11" s="362"/>
      <c r="I11" s="211"/>
      <c r="J11" s="211"/>
      <c r="K11" s="211"/>
      <c r="L11" s="211"/>
      <c r="M11" s="211"/>
      <c r="N11" s="211"/>
      <c r="O11" s="211"/>
      <c r="P11" s="211"/>
      <c r="Q11" s="211"/>
      <c r="R11" s="211"/>
      <c r="S11" s="211"/>
      <c r="T11" s="211"/>
      <c r="U11" s="211"/>
      <c r="V11" s="211"/>
      <c r="W11" s="211"/>
      <c r="X11" s="211"/>
      <c r="Y11" s="211"/>
      <c r="Z11" s="363"/>
      <c r="AA11" s="363"/>
      <c r="AB11" s="363"/>
      <c r="AC11" s="363"/>
      <c r="AD11" s="363"/>
      <c r="AE11" s="363"/>
      <c r="AF11" s="363"/>
      <c r="AG11" s="363"/>
      <c r="AH11" s="363"/>
      <c r="AI11" s="363"/>
      <c r="AK11" s="355"/>
      <c r="AL11" s="355"/>
      <c r="AM11" s="355"/>
      <c r="AN11" s="355"/>
      <c r="AO11" s="355"/>
      <c r="AP11" s="355"/>
      <c r="AQ11" s="355"/>
      <c r="AR11" s="355"/>
      <c r="AS11" s="355"/>
    </row>
    <row r="12" spans="1:50" s="339" customFormat="1" ht="15.75" customHeight="1">
      <c r="A12" s="212" t="s">
        <v>609</v>
      </c>
      <c r="B12" s="364"/>
      <c r="C12" s="364"/>
      <c r="D12" s="364"/>
      <c r="E12" s="359"/>
      <c r="F12" s="360"/>
      <c r="G12" s="356"/>
      <c r="H12" s="365"/>
      <c r="I12" s="211"/>
      <c r="J12" s="211"/>
      <c r="K12" s="211"/>
      <c r="L12" s="211"/>
      <c r="M12" s="211"/>
      <c r="N12" s="211"/>
      <c r="O12" s="211"/>
      <c r="P12" s="211"/>
      <c r="Q12" s="211"/>
      <c r="R12" s="211"/>
      <c r="S12" s="211"/>
      <c r="T12" s="211"/>
      <c r="U12" s="211"/>
      <c r="V12" s="211"/>
      <c r="W12" s="211"/>
      <c r="X12" s="211"/>
      <c r="Y12" s="211"/>
      <c r="Z12" s="366"/>
      <c r="AA12" s="366"/>
      <c r="AB12" s="366"/>
      <c r="AC12" s="366"/>
      <c r="AD12" s="366"/>
      <c r="AE12" s="366"/>
      <c r="AF12" s="366"/>
      <c r="AG12" s="366"/>
      <c r="AH12" s="366"/>
      <c r="AI12" s="366"/>
      <c r="AK12" s="367"/>
      <c r="AL12" s="367"/>
      <c r="AM12" s="367"/>
      <c r="AN12" s="367"/>
      <c r="AO12" s="367"/>
      <c r="AP12" s="367"/>
      <c r="AQ12" s="367"/>
      <c r="AR12" s="367"/>
      <c r="AS12" s="367"/>
    </row>
    <row r="13" spans="1:50" s="210" customFormat="1" ht="15.75" customHeight="1" outlineLevel="1">
      <c r="B13" s="209" t="s">
        <v>658</v>
      </c>
      <c r="C13" s="209"/>
    </row>
    <row r="14" spans="1:50" s="210" customFormat="1" ht="15.75" customHeight="1" outlineLevel="1">
      <c r="B14" s="209" t="s">
        <v>611</v>
      </c>
      <c r="C14" s="209"/>
    </row>
    <row r="15" spans="1:50" s="210" customFormat="1" ht="15.75" customHeight="1" outlineLevel="1">
      <c r="B15" s="217" t="s">
        <v>612</v>
      </c>
      <c r="C15" s="217"/>
      <c r="D15" s="364"/>
      <c r="E15" s="359"/>
      <c r="F15" s="364"/>
      <c r="H15" s="368"/>
      <c r="Z15" s="363"/>
      <c r="AA15" s="363"/>
      <c r="AB15" s="363"/>
      <c r="AC15" s="363"/>
      <c r="AD15" s="363"/>
      <c r="AE15" s="363"/>
      <c r="AF15" s="363"/>
      <c r="AG15" s="363"/>
      <c r="AH15" s="363"/>
      <c r="AI15" s="363"/>
      <c r="AK15" s="367"/>
      <c r="AL15" s="367"/>
      <c r="AM15" s="367"/>
      <c r="AN15" s="367"/>
      <c r="AO15" s="367"/>
      <c r="AP15" s="367"/>
      <c r="AQ15" s="367"/>
      <c r="AR15" s="367"/>
      <c r="AS15" s="367"/>
    </row>
    <row r="16" spans="1:50" s="364" customFormat="1" ht="15.75" customHeight="1" outlineLevel="1">
      <c r="B16" s="217" t="s">
        <v>68</v>
      </c>
      <c r="C16" s="217"/>
    </row>
    <row r="17" spans="1:50" s="364" customFormat="1" ht="15.75" customHeight="1" outlineLevel="1">
      <c r="B17" s="217" t="s">
        <v>669</v>
      </c>
      <c r="C17" s="217"/>
    </row>
    <row r="18" spans="1:50">
      <c r="C18" s="165"/>
      <c r="D18" s="220"/>
      <c r="E18" s="166"/>
      <c r="F18" s="146"/>
      <c r="G18" s="167"/>
      <c r="Y18" s="168"/>
      <c r="Z18" s="168"/>
      <c r="AA18" s="168"/>
      <c r="AB18" s="168"/>
      <c r="AC18" s="151"/>
      <c r="AD18" s="151"/>
      <c r="AE18" s="151"/>
      <c r="AF18" s="151"/>
      <c r="AJ18" s="146"/>
      <c r="AK18" s="147"/>
      <c r="AL18" s="147"/>
      <c r="AM18" s="147"/>
      <c r="AN18" s="147"/>
      <c r="AT18" s="146"/>
      <c r="AU18" s="146"/>
      <c r="AV18" s="146"/>
      <c r="AW18" s="146"/>
    </row>
    <row r="19" spans="1:50" s="214" customFormat="1">
      <c r="A19" s="215"/>
      <c r="B19" s="215"/>
      <c r="C19" s="215"/>
      <c r="D19" s="402"/>
      <c r="E19" s="403"/>
      <c r="G19" s="404"/>
      <c r="H19" s="216"/>
      <c r="I19" s="216"/>
      <c r="J19" s="216"/>
      <c r="K19" s="216"/>
      <c r="L19" s="216"/>
      <c r="M19" s="216"/>
      <c r="N19" s="216"/>
      <c r="O19" s="216"/>
      <c r="P19" s="216"/>
      <c r="Q19" s="216"/>
      <c r="R19" s="216"/>
      <c r="S19" s="216"/>
      <c r="T19" s="216"/>
      <c r="U19" s="216"/>
      <c r="V19" s="216"/>
      <c r="W19" s="216"/>
      <c r="X19" s="216"/>
      <c r="Y19" s="216"/>
      <c r="Z19" s="216"/>
      <c r="AA19" s="216"/>
      <c r="AB19" s="216"/>
      <c r="AC19" s="216"/>
      <c r="AD19" s="405"/>
      <c r="AE19" s="405"/>
      <c r="AF19" s="405"/>
      <c r="AG19" s="405"/>
      <c r="AH19" s="406"/>
      <c r="AI19" s="406"/>
      <c r="AJ19" s="406"/>
      <c r="AK19" s="406"/>
      <c r="AL19" s="406"/>
      <c r="AM19" s="406"/>
      <c r="AN19" s="406"/>
      <c r="AP19" s="116"/>
      <c r="AQ19" s="116"/>
      <c r="AR19" s="116"/>
      <c r="AS19" s="116"/>
      <c r="AT19" s="116"/>
      <c r="AU19" s="116"/>
      <c r="AV19" s="116"/>
      <c r="AW19" s="116"/>
      <c r="AX19" s="116"/>
    </row>
  </sheetData>
  <mergeCells count="10">
    <mergeCell ref="X9:AA9"/>
    <mergeCell ref="AC9:AH9"/>
    <mergeCell ref="X10:AA10"/>
    <mergeCell ref="AC10:AH10"/>
    <mergeCell ref="G4:M4"/>
    <mergeCell ref="AO4:AW4"/>
    <mergeCell ref="N5:AB5"/>
    <mergeCell ref="AC5:AH5"/>
    <mergeCell ref="AC6:AH6"/>
    <mergeCell ref="AC7:AH7"/>
  </mergeCells>
  <printOptions gridLines="1"/>
  <pageMargins left="0.70866141732283472" right="0.70866141732283472" top="0.74803149606299213" bottom="0.74803149606299213" header="0.31496062992125984" footer="0.31496062992125984"/>
  <pageSetup paperSize="8" scale="77" fitToHeight="2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BA31FC-0E99-418E-B618-46BD09A781E3}">
  <sheetPr>
    <pageSetUpPr fitToPage="1"/>
  </sheetPr>
  <dimension ref="A1:IL19"/>
  <sheetViews>
    <sheetView showGridLines="0" zoomScale="70" zoomScaleNormal="70" workbookViewId="0">
      <selection activeCell="O6" sqref="O6"/>
    </sheetView>
  </sheetViews>
  <sheetFormatPr defaultColWidth="9.140625" defaultRowHeight="12.75"/>
  <cols>
    <col min="1" max="1" width="21.28515625" style="336" customWidth="1"/>
    <col min="2" max="2" width="9.140625" style="336"/>
    <col min="3" max="4" width="33.7109375" style="336" customWidth="1"/>
    <col min="5" max="7" width="9.140625" style="336"/>
    <col min="8" max="8" width="10.5703125" style="336" bestFit="1" customWidth="1"/>
    <col min="9" max="16384" width="9.140625" style="336"/>
  </cols>
  <sheetData>
    <row r="1" spans="1:246" s="313" customFormat="1" ht="33.75">
      <c r="A1" s="98" t="s">
        <v>571</v>
      </c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4"/>
      <c r="R1" s="314"/>
      <c r="S1" s="314"/>
      <c r="T1" s="314"/>
      <c r="U1" s="314"/>
      <c r="V1" s="314"/>
      <c r="W1" s="314"/>
      <c r="X1" s="314"/>
      <c r="Y1" s="314"/>
      <c r="Z1" s="314"/>
      <c r="AA1" s="314"/>
      <c r="AB1" s="314"/>
      <c r="AC1" s="314"/>
      <c r="AD1" s="314"/>
      <c r="AE1" s="314"/>
      <c r="AF1" s="314"/>
      <c r="AG1" s="314"/>
      <c r="AH1" s="314"/>
      <c r="AI1" s="314"/>
      <c r="AJ1" s="314"/>
      <c r="AK1" s="314"/>
      <c r="AL1" s="314"/>
      <c r="AM1" s="314"/>
      <c r="AN1" s="314"/>
      <c r="AO1" s="314"/>
      <c r="AP1" s="314"/>
      <c r="AQ1" s="314"/>
      <c r="AR1" s="314"/>
      <c r="AS1" s="314"/>
      <c r="AT1" s="314"/>
      <c r="AU1" s="314"/>
      <c r="AV1" s="314"/>
      <c r="AW1" s="314"/>
      <c r="AX1" s="314"/>
      <c r="AY1" s="314"/>
      <c r="AZ1" s="314"/>
      <c r="BA1" s="314"/>
      <c r="BB1" s="314"/>
      <c r="BC1" s="314"/>
      <c r="BD1" s="314"/>
      <c r="BE1" s="314"/>
      <c r="BF1" s="314"/>
      <c r="BG1" s="314"/>
      <c r="BH1" s="314"/>
      <c r="BI1" s="314"/>
      <c r="BJ1" s="314"/>
      <c r="BK1" s="314"/>
      <c r="BL1" s="314"/>
      <c r="BM1" s="314"/>
      <c r="BN1" s="314"/>
      <c r="BO1" s="314"/>
      <c r="BP1" s="314"/>
      <c r="BQ1" s="314"/>
      <c r="BR1" s="314"/>
      <c r="BS1" s="314"/>
      <c r="BT1" s="314"/>
      <c r="BU1" s="314"/>
      <c r="BV1" s="314"/>
      <c r="BW1" s="314"/>
      <c r="BX1" s="314"/>
      <c r="BY1" s="314"/>
      <c r="BZ1" s="314"/>
      <c r="CA1" s="314"/>
      <c r="CB1" s="314"/>
      <c r="CC1" s="314"/>
      <c r="CD1" s="314"/>
      <c r="CE1" s="314"/>
      <c r="CF1" s="314"/>
      <c r="CG1" s="314"/>
      <c r="CH1" s="314"/>
      <c r="CI1" s="314"/>
      <c r="CJ1" s="314"/>
      <c r="CK1" s="314"/>
      <c r="CL1" s="314"/>
      <c r="CM1" s="314"/>
      <c r="CN1" s="314"/>
      <c r="CO1" s="314"/>
      <c r="CP1" s="314"/>
      <c r="CQ1" s="314"/>
      <c r="CR1" s="314"/>
      <c r="CS1" s="314"/>
      <c r="CT1" s="314"/>
      <c r="CU1" s="314"/>
      <c r="CV1" s="314"/>
      <c r="CW1" s="314"/>
      <c r="CX1" s="314"/>
      <c r="CY1" s="314"/>
      <c r="CZ1" s="314"/>
      <c r="DA1" s="314"/>
      <c r="DB1" s="314"/>
      <c r="DC1" s="314"/>
      <c r="DD1" s="314"/>
      <c r="DE1" s="314"/>
      <c r="DF1" s="314"/>
      <c r="DG1" s="314"/>
      <c r="DH1" s="314"/>
      <c r="DI1" s="314"/>
      <c r="DJ1" s="314"/>
      <c r="DK1" s="314"/>
      <c r="DL1" s="314"/>
      <c r="DM1" s="314"/>
      <c r="DN1" s="314"/>
      <c r="DO1" s="314"/>
      <c r="DP1" s="314"/>
      <c r="DQ1" s="314"/>
      <c r="DR1" s="314"/>
      <c r="DS1" s="314"/>
      <c r="DT1" s="314"/>
      <c r="DU1" s="314"/>
      <c r="DV1" s="314"/>
      <c r="DW1" s="314"/>
      <c r="DX1" s="314"/>
      <c r="DY1" s="314"/>
      <c r="DZ1" s="314"/>
      <c r="EA1" s="314"/>
      <c r="EB1" s="314"/>
      <c r="EC1" s="314"/>
      <c r="ED1" s="314"/>
      <c r="EE1" s="314"/>
      <c r="EF1" s="314"/>
      <c r="EG1" s="314"/>
      <c r="EH1" s="314"/>
      <c r="EI1" s="314"/>
      <c r="EJ1" s="314"/>
      <c r="EK1" s="314"/>
      <c r="EL1" s="314"/>
      <c r="EM1" s="314"/>
      <c r="EN1" s="314"/>
      <c r="EO1" s="314"/>
      <c r="EP1" s="314"/>
      <c r="EQ1" s="314"/>
      <c r="ER1" s="314"/>
      <c r="ES1" s="314"/>
      <c r="ET1" s="314"/>
      <c r="EU1" s="314"/>
      <c r="EV1" s="314"/>
      <c r="EW1" s="314"/>
      <c r="EX1" s="314"/>
      <c r="EY1" s="314"/>
      <c r="EZ1" s="314"/>
      <c r="FA1" s="314"/>
      <c r="FB1" s="314"/>
      <c r="FC1" s="314"/>
      <c r="FD1" s="314"/>
      <c r="FE1" s="314"/>
      <c r="FF1" s="314"/>
      <c r="FG1" s="314"/>
      <c r="FH1" s="314"/>
      <c r="FI1" s="314"/>
      <c r="FJ1" s="314"/>
      <c r="FK1" s="314"/>
      <c r="FL1" s="314"/>
      <c r="FM1" s="314"/>
      <c r="FN1" s="314"/>
      <c r="FO1" s="314"/>
      <c r="FP1" s="314"/>
      <c r="FQ1" s="314"/>
      <c r="FR1" s="314"/>
      <c r="FS1" s="314"/>
      <c r="FT1" s="314"/>
      <c r="FU1" s="314"/>
      <c r="FV1" s="314"/>
      <c r="FW1" s="314"/>
      <c r="FX1" s="314"/>
      <c r="FY1" s="314"/>
      <c r="FZ1" s="314"/>
      <c r="GA1" s="314"/>
      <c r="GB1" s="314"/>
      <c r="GC1" s="314"/>
      <c r="GD1" s="314"/>
      <c r="GE1" s="314"/>
      <c r="GF1" s="314"/>
      <c r="GG1" s="314"/>
      <c r="GH1" s="314"/>
      <c r="GI1" s="314"/>
      <c r="GJ1" s="314"/>
      <c r="GK1" s="314"/>
      <c r="GL1" s="314"/>
      <c r="GM1" s="314"/>
      <c r="GN1" s="314"/>
      <c r="GO1" s="314"/>
      <c r="GP1" s="314"/>
      <c r="GQ1" s="314"/>
      <c r="GR1" s="314"/>
      <c r="GS1" s="314"/>
      <c r="GT1" s="314"/>
      <c r="GU1" s="314"/>
      <c r="GV1" s="314"/>
      <c r="GW1" s="314"/>
      <c r="GX1" s="314"/>
      <c r="GY1" s="314"/>
      <c r="GZ1" s="314"/>
      <c r="HA1" s="314"/>
      <c r="HB1" s="314"/>
      <c r="HC1" s="314"/>
      <c r="HD1" s="314"/>
      <c r="HE1" s="314"/>
      <c r="HF1" s="314"/>
      <c r="HG1" s="314"/>
      <c r="HH1" s="314"/>
      <c r="HI1" s="314"/>
      <c r="HJ1" s="314"/>
      <c r="HK1" s="314"/>
      <c r="HL1" s="314"/>
      <c r="HM1" s="314"/>
      <c r="HN1" s="314"/>
      <c r="HO1" s="314"/>
      <c r="HP1" s="314"/>
      <c r="HQ1" s="314"/>
      <c r="HR1" s="314"/>
      <c r="HS1" s="314"/>
      <c r="HT1" s="314"/>
      <c r="HU1" s="314"/>
      <c r="HV1" s="314"/>
      <c r="HW1" s="314"/>
      <c r="HX1" s="314"/>
      <c r="HY1" s="314"/>
      <c r="HZ1" s="314"/>
      <c r="IA1" s="314"/>
      <c r="IB1" s="314"/>
      <c r="IC1" s="314"/>
      <c r="ID1" s="314"/>
      <c r="IE1" s="314"/>
      <c r="IF1" s="314"/>
      <c r="IG1" s="314"/>
      <c r="IH1" s="314"/>
      <c r="II1" s="314"/>
      <c r="IJ1" s="314"/>
      <c r="IK1" s="314"/>
    </row>
    <row r="2" spans="1:246" s="313" customFormat="1" ht="33.75">
      <c r="A2" s="248" t="s">
        <v>38</v>
      </c>
    </row>
    <row r="3" spans="1:246" s="313" customFormat="1" ht="33.75">
      <c r="A3" s="250" t="s">
        <v>49</v>
      </c>
      <c r="B3" s="253"/>
      <c r="C3" s="253"/>
      <c r="D3" s="253"/>
      <c r="E3" s="253"/>
    </row>
    <row r="4" spans="1:246" s="315" customFormat="1" ht="27.75">
      <c r="A4" s="331"/>
      <c r="D4" s="316" t="s">
        <v>402</v>
      </c>
    </row>
    <row r="5" spans="1:246" s="315" customFormat="1" ht="18" customHeight="1">
      <c r="B5" s="317"/>
      <c r="C5" s="317"/>
      <c r="E5" s="332"/>
      <c r="F5" s="317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30"/>
      <c r="U5" s="330"/>
      <c r="V5" s="330"/>
      <c r="W5" s="330"/>
      <c r="X5" s="330"/>
      <c r="Y5" s="330"/>
      <c r="Z5" s="330"/>
      <c r="AA5" s="330"/>
      <c r="AB5" s="330"/>
      <c r="AC5" s="330"/>
      <c r="AD5" s="330"/>
      <c r="AE5" s="330"/>
      <c r="AF5" s="330"/>
      <c r="AG5" s="330"/>
      <c r="AH5" s="330"/>
      <c r="AI5" s="330"/>
      <c r="AJ5" s="330"/>
      <c r="AK5" s="330"/>
      <c r="AL5" s="330"/>
      <c r="AM5" s="330"/>
      <c r="AN5" s="330"/>
      <c r="AO5" s="330"/>
      <c r="AP5" s="330"/>
      <c r="AQ5" s="330"/>
      <c r="AR5" s="330"/>
      <c r="AS5" s="330"/>
      <c r="AT5" s="330"/>
      <c r="AU5" s="330"/>
      <c r="AV5" s="330"/>
      <c r="AW5" s="330"/>
      <c r="AX5" s="330"/>
      <c r="AY5" s="330"/>
      <c r="AZ5" s="330"/>
      <c r="BA5" s="330"/>
      <c r="BB5" s="330"/>
      <c r="BC5" s="330"/>
      <c r="BD5" s="330"/>
      <c r="BE5" s="330"/>
      <c r="BF5" s="330"/>
      <c r="BG5" s="330"/>
      <c r="BH5" s="330"/>
      <c r="BI5" s="330"/>
      <c r="BJ5" s="330"/>
      <c r="BK5" s="330"/>
      <c r="BL5" s="330"/>
      <c r="BM5" s="330"/>
      <c r="BN5" s="330"/>
      <c r="BO5" s="330"/>
      <c r="BP5" s="330"/>
      <c r="BQ5" s="330"/>
      <c r="BR5" s="330"/>
      <c r="BS5" s="330"/>
      <c r="BT5" s="330"/>
      <c r="BU5" s="330"/>
      <c r="BV5" s="330"/>
      <c r="BW5" s="330"/>
      <c r="BX5" s="330"/>
      <c r="BY5" s="330"/>
      <c r="BZ5" s="330"/>
      <c r="CA5" s="330"/>
      <c r="CB5" s="330"/>
      <c r="CC5" s="330"/>
      <c r="CD5" s="330"/>
      <c r="CE5" s="330"/>
      <c r="CF5" s="330"/>
      <c r="CG5" s="330"/>
      <c r="CH5" s="330"/>
      <c r="CI5" s="330"/>
      <c r="CJ5" s="330"/>
      <c r="CK5" s="330"/>
      <c r="CL5" s="330"/>
      <c r="CM5" s="330"/>
      <c r="CN5" s="330"/>
      <c r="CO5" s="330"/>
      <c r="CP5" s="330"/>
      <c r="CQ5" s="330"/>
      <c r="CR5" s="330"/>
      <c r="CS5" s="330"/>
      <c r="CT5" s="330"/>
      <c r="CU5" s="330"/>
      <c r="CV5" s="330"/>
      <c r="CW5" s="330"/>
      <c r="CX5" s="330"/>
      <c r="CY5" s="330"/>
      <c r="CZ5" s="330"/>
      <c r="DA5" s="330"/>
      <c r="DB5" s="330"/>
      <c r="DC5" s="330"/>
      <c r="DD5" s="330"/>
      <c r="DE5" s="330"/>
      <c r="DF5" s="330"/>
      <c r="DG5" s="330"/>
      <c r="DH5" s="330"/>
      <c r="DI5" s="330"/>
      <c r="DJ5" s="330"/>
      <c r="DK5" s="330"/>
      <c r="DL5" s="330"/>
      <c r="DM5" s="330"/>
      <c r="DN5" s="330"/>
      <c r="DO5" s="330"/>
      <c r="DP5" s="330"/>
      <c r="DQ5" s="330"/>
      <c r="DR5" s="330"/>
      <c r="DS5" s="330"/>
      <c r="DT5" s="330"/>
      <c r="DU5" s="330"/>
      <c r="DV5" s="330"/>
      <c r="DW5" s="330"/>
      <c r="DX5" s="330"/>
      <c r="DY5" s="330"/>
      <c r="DZ5" s="330"/>
      <c r="EA5" s="330"/>
      <c r="EB5" s="330"/>
      <c r="EC5" s="330"/>
      <c r="ED5" s="330"/>
      <c r="EE5" s="330"/>
      <c r="EF5" s="330"/>
      <c r="EG5" s="330"/>
      <c r="EH5" s="330"/>
      <c r="EI5" s="330"/>
      <c r="EJ5" s="330"/>
      <c r="EK5" s="330"/>
      <c r="EL5" s="330"/>
      <c r="EM5" s="330"/>
      <c r="EN5" s="330"/>
      <c r="EO5" s="330"/>
      <c r="EP5" s="330"/>
      <c r="EQ5" s="330"/>
      <c r="ER5" s="330"/>
      <c r="ES5" s="330"/>
      <c r="ET5" s="330"/>
      <c r="EU5" s="330"/>
      <c r="EV5" s="330"/>
      <c r="EW5" s="330"/>
      <c r="EX5" s="330"/>
      <c r="EY5" s="330"/>
      <c r="EZ5" s="330"/>
      <c r="FA5" s="330"/>
      <c r="FB5" s="330"/>
      <c r="FC5" s="330"/>
      <c r="FD5" s="330"/>
      <c r="FE5" s="330"/>
      <c r="FF5" s="330"/>
      <c r="FG5" s="330"/>
      <c r="FH5" s="330"/>
      <c r="FI5" s="330"/>
      <c r="FJ5" s="330"/>
      <c r="FK5" s="330"/>
      <c r="FL5" s="330"/>
      <c r="FM5" s="330"/>
      <c r="FN5" s="330"/>
      <c r="FO5" s="330"/>
      <c r="FP5" s="330"/>
      <c r="FQ5" s="330"/>
      <c r="FR5" s="330"/>
      <c r="FS5" s="330"/>
      <c r="FT5" s="330"/>
      <c r="FU5" s="330"/>
      <c r="FV5" s="330"/>
      <c r="FW5" s="330"/>
      <c r="FX5" s="330"/>
      <c r="FY5" s="330"/>
      <c r="FZ5" s="330"/>
      <c r="GA5" s="330"/>
      <c r="GB5" s="330"/>
      <c r="GC5" s="330"/>
      <c r="GD5" s="330"/>
      <c r="GE5" s="330"/>
      <c r="GF5" s="330"/>
      <c r="GG5" s="330"/>
      <c r="GH5" s="330"/>
      <c r="GI5" s="330"/>
      <c r="GJ5" s="330"/>
      <c r="GK5" s="330"/>
      <c r="GL5" s="330"/>
      <c r="GM5" s="330"/>
      <c r="GN5" s="330"/>
      <c r="GO5" s="330"/>
      <c r="GP5" s="330"/>
      <c r="GQ5" s="330"/>
      <c r="GR5" s="330"/>
      <c r="GS5" s="330"/>
      <c r="GT5" s="330"/>
      <c r="GU5" s="330"/>
      <c r="GV5" s="330"/>
      <c r="GW5" s="330"/>
      <c r="GX5" s="330"/>
      <c r="GY5" s="330"/>
      <c r="GZ5" s="330"/>
      <c r="HA5" s="330"/>
      <c r="HB5" s="330"/>
      <c r="HC5" s="330"/>
      <c r="HD5" s="330"/>
      <c r="HE5" s="330"/>
      <c r="HF5" s="330"/>
      <c r="HG5" s="330"/>
      <c r="HH5" s="330"/>
      <c r="HI5" s="330"/>
      <c r="HJ5" s="330"/>
      <c r="HK5" s="330"/>
      <c r="HL5" s="330"/>
      <c r="HM5" s="330"/>
      <c r="HN5" s="330"/>
      <c r="HO5" s="330"/>
      <c r="HP5" s="330"/>
      <c r="HQ5" s="330"/>
      <c r="HR5" s="330"/>
      <c r="HS5" s="330"/>
      <c r="HT5" s="330"/>
      <c r="HU5" s="330"/>
      <c r="HV5" s="330"/>
      <c r="HW5" s="330"/>
      <c r="HX5" s="330"/>
      <c r="HY5" s="330"/>
      <c r="HZ5" s="330"/>
      <c r="IA5" s="330"/>
      <c r="IB5" s="330"/>
      <c r="IC5" s="330"/>
      <c r="ID5" s="330"/>
      <c r="IE5" s="330"/>
      <c r="IF5" s="330"/>
      <c r="IG5" s="330"/>
      <c r="IH5" s="330"/>
      <c r="II5" s="330"/>
      <c r="IJ5" s="330"/>
      <c r="IK5" s="330"/>
    </row>
    <row r="6" spans="1:246" s="315" customFormat="1" ht="53.25" customHeight="1">
      <c r="B6" s="447" t="s">
        <v>396</v>
      </c>
      <c r="C6" s="448"/>
      <c r="D6" s="318">
        <v>1</v>
      </c>
      <c r="E6" s="332"/>
      <c r="F6" s="317"/>
      <c r="G6" s="330"/>
      <c r="H6" s="330"/>
      <c r="I6" s="330"/>
      <c r="J6" s="330"/>
      <c r="K6" s="330"/>
      <c r="L6" s="330"/>
      <c r="M6" s="330"/>
      <c r="N6" s="330"/>
      <c r="O6" s="330"/>
      <c r="P6" s="330"/>
      <c r="Q6" s="330"/>
      <c r="R6" s="330"/>
      <c r="S6" s="330"/>
      <c r="T6" s="330"/>
      <c r="U6" s="330"/>
      <c r="V6" s="330"/>
      <c r="W6" s="330"/>
      <c r="X6" s="330"/>
      <c r="Y6" s="330"/>
      <c r="Z6" s="330"/>
      <c r="AA6" s="330"/>
      <c r="AB6" s="330"/>
      <c r="AC6" s="330"/>
      <c r="AD6" s="330"/>
      <c r="AE6" s="330"/>
      <c r="AF6" s="330"/>
      <c r="AG6" s="330"/>
      <c r="AH6" s="330"/>
      <c r="AI6" s="330"/>
      <c r="AJ6" s="330"/>
      <c r="AK6" s="330"/>
      <c r="AL6" s="330"/>
      <c r="AM6" s="330"/>
      <c r="AN6" s="330"/>
      <c r="AO6" s="330"/>
      <c r="AP6" s="330"/>
      <c r="AQ6" s="330"/>
      <c r="AR6" s="330"/>
      <c r="AS6" s="330"/>
      <c r="AT6" s="330"/>
      <c r="AU6" s="330"/>
      <c r="AV6" s="330"/>
      <c r="AW6" s="330"/>
      <c r="AX6" s="330"/>
      <c r="AY6" s="330"/>
      <c r="AZ6" s="330"/>
      <c r="BA6" s="330"/>
      <c r="BB6" s="330"/>
      <c r="BC6" s="330"/>
      <c r="BD6" s="330"/>
      <c r="BE6" s="330"/>
      <c r="BF6" s="330"/>
      <c r="BG6" s="330"/>
      <c r="BH6" s="330"/>
      <c r="BI6" s="330"/>
      <c r="BJ6" s="330"/>
      <c r="BK6" s="330"/>
      <c r="BL6" s="330"/>
      <c r="BM6" s="330"/>
      <c r="BN6" s="330"/>
      <c r="BO6" s="330"/>
      <c r="BP6" s="330"/>
      <c r="BQ6" s="330"/>
      <c r="BR6" s="330"/>
      <c r="BS6" s="330"/>
      <c r="BT6" s="330"/>
      <c r="BU6" s="330"/>
      <c r="BV6" s="330"/>
      <c r="BW6" s="330"/>
      <c r="BX6" s="330"/>
      <c r="BY6" s="330"/>
      <c r="BZ6" s="330"/>
      <c r="CA6" s="330"/>
      <c r="CB6" s="330"/>
      <c r="CC6" s="330"/>
      <c r="CD6" s="330"/>
      <c r="CE6" s="330"/>
      <c r="CF6" s="330"/>
      <c r="CG6" s="330"/>
      <c r="CH6" s="330"/>
      <c r="CI6" s="330"/>
      <c r="CJ6" s="330"/>
      <c r="CK6" s="330"/>
      <c r="CL6" s="330"/>
      <c r="CM6" s="330"/>
      <c r="CN6" s="330"/>
      <c r="CO6" s="330"/>
      <c r="CP6" s="330"/>
      <c r="CQ6" s="330"/>
      <c r="CR6" s="330"/>
      <c r="CS6" s="330"/>
      <c r="CT6" s="330"/>
      <c r="CU6" s="330"/>
      <c r="CV6" s="330"/>
      <c r="CW6" s="330"/>
      <c r="CX6" s="330"/>
      <c r="CY6" s="330"/>
      <c r="CZ6" s="330"/>
      <c r="DA6" s="330"/>
      <c r="DB6" s="330"/>
      <c r="DC6" s="330"/>
      <c r="DD6" s="330"/>
      <c r="DE6" s="330"/>
      <c r="DF6" s="330"/>
      <c r="DG6" s="330"/>
      <c r="DH6" s="330"/>
      <c r="DI6" s="330"/>
      <c r="DJ6" s="330"/>
      <c r="DK6" s="330"/>
      <c r="DL6" s="330"/>
      <c r="DM6" s="330"/>
      <c r="DN6" s="330"/>
      <c r="DO6" s="330"/>
      <c r="DP6" s="330"/>
      <c r="DQ6" s="330"/>
      <c r="DR6" s="330"/>
      <c r="DS6" s="330"/>
      <c r="DT6" s="330"/>
      <c r="DU6" s="330"/>
      <c r="DV6" s="330"/>
      <c r="DW6" s="330"/>
      <c r="DX6" s="330"/>
      <c r="DY6" s="330"/>
      <c r="DZ6" s="330"/>
      <c r="EA6" s="330"/>
      <c r="EB6" s="330"/>
      <c r="EC6" s="330"/>
      <c r="ED6" s="330"/>
      <c r="EE6" s="330"/>
      <c r="EF6" s="330"/>
      <c r="EG6" s="330"/>
      <c r="EH6" s="330"/>
      <c r="EI6" s="330"/>
      <c r="EJ6" s="330"/>
      <c r="EK6" s="330"/>
      <c r="EL6" s="330"/>
      <c r="EM6" s="330"/>
      <c r="EN6" s="330"/>
      <c r="EO6" s="330"/>
      <c r="EP6" s="330"/>
      <c r="EQ6" s="330"/>
      <c r="ER6" s="330"/>
      <c r="ES6" s="330"/>
      <c r="ET6" s="330"/>
      <c r="EU6" s="330"/>
      <c r="EV6" s="330"/>
      <c r="EW6" s="330"/>
      <c r="EX6" s="330"/>
      <c r="EY6" s="330"/>
      <c r="EZ6" s="330"/>
      <c r="FA6" s="330"/>
      <c r="FB6" s="330"/>
      <c r="FC6" s="330"/>
      <c r="FD6" s="330"/>
      <c r="FE6" s="330"/>
      <c r="FF6" s="330"/>
      <c r="FG6" s="330"/>
      <c r="FH6" s="330"/>
      <c r="FI6" s="330"/>
      <c r="FJ6" s="330"/>
      <c r="FK6" s="330"/>
      <c r="FL6" s="330"/>
      <c r="FM6" s="330"/>
      <c r="FN6" s="330"/>
      <c r="FO6" s="330"/>
      <c r="FP6" s="330"/>
      <c r="FQ6" s="330"/>
      <c r="FR6" s="330"/>
      <c r="FS6" s="330"/>
      <c r="FT6" s="330"/>
      <c r="FU6" s="330"/>
      <c r="FV6" s="330"/>
      <c r="FW6" s="330"/>
      <c r="FX6" s="330"/>
      <c r="FY6" s="330"/>
      <c r="FZ6" s="330"/>
      <c r="GA6" s="330"/>
      <c r="GB6" s="330"/>
      <c r="GC6" s="330"/>
      <c r="GD6" s="330"/>
      <c r="GE6" s="330"/>
      <c r="GF6" s="330"/>
      <c r="GG6" s="330"/>
      <c r="GH6" s="330"/>
      <c r="GI6" s="330"/>
      <c r="GJ6" s="330"/>
      <c r="GK6" s="330"/>
      <c r="GL6" s="330"/>
      <c r="GM6" s="330"/>
      <c r="GN6" s="330"/>
      <c r="GO6" s="330"/>
      <c r="GP6" s="330"/>
      <c r="GQ6" s="330"/>
      <c r="GR6" s="330"/>
      <c r="GS6" s="330"/>
      <c r="GT6" s="330"/>
      <c r="GU6" s="330"/>
      <c r="GV6" s="330"/>
      <c r="GW6" s="330"/>
      <c r="GX6" s="330"/>
      <c r="GY6" s="330"/>
      <c r="GZ6" s="330"/>
      <c r="HA6" s="330"/>
      <c r="HB6" s="330"/>
      <c r="HC6" s="330"/>
      <c r="HD6" s="330"/>
      <c r="HE6" s="330"/>
      <c r="HF6" s="330"/>
      <c r="HG6" s="330"/>
      <c r="HH6" s="330"/>
      <c r="HI6" s="330"/>
      <c r="HJ6" s="330"/>
      <c r="HK6" s="330"/>
      <c r="HL6" s="330"/>
      <c r="HM6" s="330"/>
      <c r="HN6" s="330"/>
      <c r="HO6" s="330"/>
      <c r="HP6" s="330"/>
      <c r="HQ6" s="330"/>
      <c r="HR6" s="330"/>
      <c r="HS6" s="330"/>
      <c r="HT6" s="330"/>
      <c r="HU6" s="330"/>
      <c r="HV6" s="330"/>
      <c r="HW6" s="330"/>
      <c r="HX6" s="330"/>
      <c r="HY6" s="330"/>
      <c r="HZ6" s="330"/>
      <c r="IA6" s="330"/>
      <c r="IB6" s="330"/>
      <c r="IC6" s="330"/>
      <c r="ID6" s="330"/>
      <c r="IE6" s="330"/>
      <c r="IF6" s="330"/>
      <c r="IG6" s="330"/>
      <c r="IH6" s="330"/>
      <c r="II6" s="330"/>
      <c r="IJ6" s="330"/>
      <c r="IK6" s="330"/>
    </row>
    <row r="7" spans="1:246" s="315" customFormat="1" ht="18" customHeight="1">
      <c r="B7" s="319"/>
      <c r="C7" s="319"/>
      <c r="D7" s="320"/>
      <c r="E7" s="332"/>
      <c r="F7" s="317"/>
      <c r="G7" s="330"/>
      <c r="H7" s="330"/>
      <c r="I7" s="330"/>
      <c r="J7" s="330"/>
      <c r="K7" s="330"/>
      <c r="L7" s="330"/>
      <c r="M7" s="330"/>
      <c r="N7" s="330"/>
      <c r="O7" s="330"/>
      <c r="P7" s="330"/>
      <c r="Q7" s="330"/>
      <c r="R7" s="330"/>
      <c r="S7" s="330"/>
      <c r="T7" s="330"/>
      <c r="U7" s="330"/>
      <c r="V7" s="330"/>
      <c r="W7" s="330"/>
      <c r="X7" s="330"/>
      <c r="Y7" s="330"/>
      <c r="Z7" s="330"/>
      <c r="AA7" s="330"/>
      <c r="AB7" s="330"/>
      <c r="AC7" s="330"/>
      <c r="AD7" s="330"/>
      <c r="AE7" s="330"/>
      <c r="AF7" s="330"/>
      <c r="AG7" s="330"/>
      <c r="AH7" s="330"/>
      <c r="AI7" s="330"/>
      <c r="AJ7" s="330"/>
      <c r="AK7" s="330"/>
      <c r="AL7" s="330"/>
      <c r="AM7" s="330"/>
      <c r="AN7" s="330"/>
      <c r="AO7" s="330"/>
      <c r="AP7" s="330"/>
      <c r="AQ7" s="330"/>
      <c r="AR7" s="330"/>
      <c r="AS7" s="330"/>
      <c r="AT7" s="330"/>
      <c r="AU7" s="330"/>
      <c r="AV7" s="330"/>
      <c r="AW7" s="330"/>
      <c r="AX7" s="330"/>
      <c r="AY7" s="330"/>
      <c r="AZ7" s="330"/>
      <c r="BA7" s="330"/>
      <c r="BB7" s="330"/>
      <c r="BC7" s="330"/>
      <c r="BD7" s="330"/>
      <c r="BE7" s="330"/>
      <c r="BF7" s="330"/>
      <c r="BG7" s="330"/>
      <c r="BH7" s="330"/>
      <c r="BI7" s="330"/>
      <c r="BJ7" s="330"/>
      <c r="BK7" s="330"/>
      <c r="BL7" s="330"/>
      <c r="BM7" s="330"/>
      <c r="BN7" s="330"/>
      <c r="BO7" s="330"/>
      <c r="BP7" s="330"/>
      <c r="BQ7" s="330"/>
      <c r="BR7" s="330"/>
      <c r="BS7" s="330"/>
      <c r="BT7" s="330"/>
      <c r="BU7" s="330"/>
      <c r="BV7" s="330"/>
      <c r="BW7" s="330"/>
      <c r="BX7" s="330"/>
      <c r="BY7" s="330"/>
      <c r="BZ7" s="330"/>
      <c r="CA7" s="330"/>
      <c r="CB7" s="330"/>
      <c r="CC7" s="330"/>
      <c r="CD7" s="330"/>
      <c r="CE7" s="330"/>
      <c r="CF7" s="330"/>
      <c r="CG7" s="330"/>
      <c r="CH7" s="330"/>
      <c r="CI7" s="330"/>
      <c r="CJ7" s="330"/>
      <c r="CK7" s="330"/>
      <c r="CL7" s="330"/>
      <c r="CM7" s="330"/>
      <c r="CN7" s="330"/>
      <c r="CO7" s="330"/>
      <c r="CP7" s="330"/>
      <c r="CQ7" s="330"/>
      <c r="CR7" s="330"/>
      <c r="CS7" s="330"/>
      <c r="CT7" s="330"/>
      <c r="CU7" s="330"/>
      <c r="CV7" s="330"/>
      <c r="CW7" s="330"/>
      <c r="CX7" s="330"/>
      <c r="CY7" s="330"/>
      <c r="CZ7" s="330"/>
      <c r="DA7" s="330"/>
      <c r="DB7" s="330"/>
      <c r="DC7" s="330"/>
      <c r="DD7" s="330"/>
      <c r="DE7" s="330"/>
      <c r="DF7" s="330"/>
      <c r="DG7" s="330"/>
      <c r="DH7" s="330"/>
      <c r="DI7" s="330"/>
      <c r="DJ7" s="330"/>
      <c r="DK7" s="330"/>
      <c r="DL7" s="330"/>
      <c r="DM7" s="330"/>
      <c r="DN7" s="330"/>
      <c r="DO7" s="330"/>
      <c r="DP7" s="330"/>
      <c r="DQ7" s="330"/>
      <c r="DR7" s="330"/>
      <c r="DS7" s="330"/>
      <c r="DT7" s="330"/>
      <c r="DU7" s="330"/>
      <c r="DV7" s="330"/>
      <c r="DW7" s="330"/>
      <c r="DX7" s="330"/>
      <c r="DY7" s="330"/>
      <c r="DZ7" s="330"/>
      <c r="EA7" s="330"/>
      <c r="EB7" s="330"/>
      <c r="EC7" s="330"/>
      <c r="ED7" s="330"/>
      <c r="EE7" s="330"/>
      <c r="EF7" s="330"/>
      <c r="EG7" s="330"/>
      <c r="EH7" s="330"/>
      <c r="EI7" s="330"/>
      <c r="EJ7" s="330"/>
      <c r="EK7" s="330"/>
      <c r="EL7" s="330"/>
      <c r="EM7" s="330"/>
      <c r="EN7" s="330"/>
      <c r="EO7" s="330"/>
      <c r="EP7" s="330"/>
      <c r="EQ7" s="330"/>
      <c r="ER7" s="330"/>
      <c r="ES7" s="330"/>
      <c r="ET7" s="330"/>
      <c r="EU7" s="330"/>
      <c r="EV7" s="330"/>
      <c r="EW7" s="330"/>
      <c r="EX7" s="330"/>
      <c r="EY7" s="330"/>
      <c r="EZ7" s="330"/>
      <c r="FA7" s="330"/>
      <c r="FB7" s="330"/>
      <c r="FC7" s="330"/>
      <c r="FD7" s="330"/>
      <c r="FE7" s="330"/>
      <c r="FF7" s="330"/>
      <c r="FG7" s="330"/>
      <c r="FH7" s="330"/>
      <c r="FI7" s="330"/>
      <c r="FJ7" s="330"/>
      <c r="FK7" s="330"/>
      <c r="FL7" s="330"/>
      <c r="FM7" s="330"/>
      <c r="FN7" s="330"/>
      <c r="FO7" s="330"/>
      <c r="FP7" s="330"/>
      <c r="FQ7" s="330"/>
      <c r="FR7" s="330"/>
      <c r="FS7" s="330"/>
      <c r="FT7" s="330"/>
      <c r="FU7" s="330"/>
      <c r="FV7" s="330"/>
      <c r="FW7" s="330"/>
      <c r="FX7" s="330"/>
      <c r="FY7" s="330"/>
      <c r="FZ7" s="330"/>
      <c r="GA7" s="330"/>
      <c r="GB7" s="330"/>
      <c r="GC7" s="330"/>
      <c r="GD7" s="330"/>
      <c r="GE7" s="330"/>
      <c r="GF7" s="330"/>
      <c r="GG7" s="330"/>
      <c r="GH7" s="330"/>
      <c r="GI7" s="330"/>
      <c r="GJ7" s="330"/>
      <c r="GK7" s="330"/>
      <c r="GL7" s="330"/>
      <c r="GM7" s="330"/>
      <c r="GN7" s="330"/>
      <c r="GO7" s="330"/>
      <c r="GP7" s="330"/>
      <c r="GQ7" s="330"/>
      <c r="GR7" s="330"/>
      <c r="GS7" s="330"/>
      <c r="GT7" s="330"/>
      <c r="GU7" s="330"/>
      <c r="GV7" s="330"/>
      <c r="GW7" s="330"/>
      <c r="GX7" s="330"/>
      <c r="GY7" s="330"/>
      <c r="GZ7" s="330"/>
      <c r="HA7" s="330"/>
      <c r="HB7" s="330"/>
      <c r="HC7" s="330"/>
      <c r="HD7" s="330"/>
      <c r="HE7" s="330"/>
      <c r="HF7" s="330"/>
      <c r="HG7" s="330"/>
      <c r="HH7" s="330"/>
      <c r="HI7" s="330"/>
      <c r="HJ7" s="330"/>
      <c r="HK7" s="330"/>
      <c r="HL7" s="330"/>
      <c r="HM7" s="330"/>
      <c r="HN7" s="330"/>
      <c r="HO7" s="330"/>
      <c r="HP7" s="330"/>
      <c r="HQ7" s="330"/>
      <c r="HR7" s="330"/>
      <c r="HS7" s="330"/>
      <c r="HT7" s="330"/>
      <c r="HU7" s="330"/>
      <c r="HV7" s="330"/>
      <c r="HW7" s="330"/>
      <c r="HX7" s="330"/>
      <c r="HY7" s="330"/>
      <c r="HZ7" s="330"/>
      <c r="IA7" s="330"/>
      <c r="IB7" s="330"/>
      <c r="IC7" s="330"/>
      <c r="ID7" s="330"/>
      <c r="IE7" s="330"/>
      <c r="IF7" s="330"/>
      <c r="IG7" s="330"/>
      <c r="IH7" s="330"/>
      <c r="II7" s="330"/>
      <c r="IJ7" s="330"/>
      <c r="IK7" s="330"/>
    </row>
    <row r="8" spans="1:246" s="315" customFormat="1" ht="53.25" customHeight="1">
      <c r="B8" s="449" t="s">
        <v>397</v>
      </c>
      <c r="C8" s="321" t="s">
        <v>398</v>
      </c>
      <c r="D8" s="322">
        <v>0.33</v>
      </c>
      <c r="E8" s="332"/>
      <c r="F8" s="317"/>
      <c r="G8" s="330"/>
      <c r="H8" s="333"/>
      <c r="I8" s="330"/>
      <c r="J8" s="330"/>
      <c r="K8" s="330"/>
      <c r="L8" s="330"/>
      <c r="M8" s="330"/>
      <c r="N8" s="330"/>
      <c r="O8" s="330"/>
      <c r="P8" s="330"/>
      <c r="Q8" s="330"/>
      <c r="R8" s="330"/>
      <c r="S8" s="330"/>
      <c r="T8" s="330"/>
      <c r="U8" s="330"/>
      <c r="V8" s="330"/>
      <c r="W8" s="330"/>
      <c r="X8" s="330"/>
      <c r="Y8" s="330"/>
      <c r="Z8" s="330"/>
      <c r="AA8" s="330"/>
      <c r="AB8" s="330"/>
      <c r="AC8" s="330"/>
      <c r="AD8" s="330"/>
      <c r="AE8" s="330"/>
      <c r="AF8" s="330"/>
      <c r="AG8" s="330"/>
      <c r="AH8" s="330"/>
      <c r="AI8" s="330"/>
      <c r="AJ8" s="330"/>
      <c r="AK8" s="330"/>
      <c r="AL8" s="330"/>
      <c r="AM8" s="330"/>
      <c r="AN8" s="330"/>
      <c r="AO8" s="330"/>
      <c r="AP8" s="330"/>
      <c r="AQ8" s="330"/>
      <c r="AR8" s="330"/>
      <c r="AS8" s="330"/>
      <c r="AT8" s="330"/>
      <c r="AU8" s="330"/>
      <c r="AV8" s="330"/>
      <c r="AW8" s="330"/>
      <c r="AX8" s="330"/>
      <c r="AY8" s="330"/>
      <c r="AZ8" s="330"/>
      <c r="BA8" s="330"/>
      <c r="BB8" s="330"/>
      <c r="BC8" s="330"/>
      <c r="BD8" s="330"/>
      <c r="BE8" s="330"/>
      <c r="BF8" s="330"/>
      <c r="BG8" s="330"/>
      <c r="BH8" s="330"/>
      <c r="BI8" s="330"/>
      <c r="BJ8" s="330"/>
      <c r="BK8" s="330"/>
      <c r="BL8" s="330"/>
      <c r="BM8" s="330"/>
      <c r="BN8" s="330"/>
      <c r="BO8" s="330"/>
      <c r="BP8" s="330"/>
      <c r="BQ8" s="330"/>
      <c r="BR8" s="330"/>
      <c r="BS8" s="330"/>
      <c r="BT8" s="330"/>
      <c r="BU8" s="330"/>
      <c r="BV8" s="330"/>
      <c r="BW8" s="330"/>
      <c r="BX8" s="330"/>
      <c r="BY8" s="330"/>
      <c r="BZ8" s="330"/>
      <c r="CA8" s="330"/>
      <c r="CB8" s="330"/>
      <c r="CC8" s="330"/>
      <c r="CD8" s="330"/>
      <c r="CE8" s="330"/>
      <c r="CF8" s="330"/>
      <c r="CG8" s="330"/>
      <c r="CH8" s="330"/>
      <c r="CI8" s="330"/>
      <c r="CJ8" s="330"/>
      <c r="CK8" s="330"/>
      <c r="CL8" s="330"/>
      <c r="CM8" s="330"/>
      <c r="CN8" s="330"/>
      <c r="CO8" s="330"/>
      <c r="CP8" s="330"/>
      <c r="CQ8" s="330"/>
      <c r="CR8" s="330"/>
      <c r="CS8" s="330"/>
      <c r="CT8" s="330"/>
      <c r="CU8" s="330"/>
      <c r="CV8" s="330"/>
      <c r="CW8" s="330"/>
      <c r="CX8" s="330"/>
      <c r="CY8" s="330"/>
      <c r="CZ8" s="330"/>
      <c r="DA8" s="330"/>
      <c r="DB8" s="330"/>
      <c r="DC8" s="330"/>
      <c r="DD8" s="330"/>
      <c r="DE8" s="330"/>
      <c r="DF8" s="330"/>
      <c r="DG8" s="330"/>
      <c r="DH8" s="330"/>
      <c r="DI8" s="330"/>
      <c r="DJ8" s="330"/>
      <c r="DK8" s="330"/>
      <c r="DL8" s="330"/>
      <c r="DM8" s="330"/>
      <c r="DN8" s="330"/>
      <c r="DO8" s="330"/>
      <c r="DP8" s="330"/>
      <c r="DQ8" s="330"/>
      <c r="DR8" s="330"/>
      <c r="DS8" s="330"/>
      <c r="DT8" s="330"/>
      <c r="DU8" s="330"/>
      <c r="DV8" s="330"/>
      <c r="DW8" s="330"/>
      <c r="DX8" s="330"/>
      <c r="DY8" s="330"/>
      <c r="DZ8" s="330"/>
      <c r="EA8" s="330"/>
      <c r="EB8" s="330"/>
      <c r="EC8" s="330"/>
      <c r="ED8" s="330"/>
      <c r="EE8" s="330"/>
      <c r="EF8" s="330"/>
      <c r="EG8" s="330"/>
      <c r="EH8" s="330"/>
      <c r="EI8" s="330"/>
      <c r="EJ8" s="330"/>
      <c r="EK8" s="330"/>
      <c r="EL8" s="330"/>
      <c r="EM8" s="330"/>
      <c r="EN8" s="330"/>
      <c r="EO8" s="330"/>
      <c r="EP8" s="330"/>
      <c r="EQ8" s="330"/>
      <c r="ER8" s="330"/>
      <c r="ES8" s="330"/>
      <c r="ET8" s="330"/>
      <c r="EU8" s="330"/>
      <c r="EV8" s="330"/>
      <c r="EW8" s="330"/>
      <c r="EX8" s="330"/>
      <c r="EY8" s="330"/>
      <c r="EZ8" s="330"/>
      <c r="FA8" s="330"/>
      <c r="FB8" s="330"/>
      <c r="FC8" s="330"/>
      <c r="FD8" s="330"/>
      <c r="FE8" s="330"/>
      <c r="FF8" s="330"/>
      <c r="FG8" s="330"/>
      <c r="FH8" s="330"/>
      <c r="FI8" s="330"/>
      <c r="FJ8" s="330"/>
      <c r="FK8" s="330"/>
      <c r="FL8" s="330"/>
      <c r="FM8" s="330"/>
      <c r="FN8" s="330"/>
      <c r="FO8" s="330"/>
      <c r="FP8" s="330"/>
      <c r="FQ8" s="330"/>
      <c r="FR8" s="330"/>
      <c r="FS8" s="330"/>
      <c r="FT8" s="330"/>
      <c r="FU8" s="330"/>
      <c r="FV8" s="330"/>
      <c r="FW8" s="330"/>
      <c r="FX8" s="330"/>
      <c r="FY8" s="330"/>
      <c r="FZ8" s="330"/>
      <c r="GA8" s="330"/>
      <c r="GB8" s="330"/>
      <c r="GC8" s="330"/>
      <c r="GD8" s="330"/>
      <c r="GE8" s="330"/>
      <c r="GF8" s="330"/>
      <c r="GG8" s="330"/>
      <c r="GH8" s="330"/>
      <c r="GI8" s="330"/>
      <c r="GJ8" s="330"/>
      <c r="GK8" s="330"/>
      <c r="GL8" s="330"/>
      <c r="GM8" s="330"/>
      <c r="GN8" s="330"/>
      <c r="GO8" s="330"/>
      <c r="GP8" s="330"/>
      <c r="GQ8" s="330"/>
      <c r="GR8" s="330"/>
      <c r="GS8" s="330"/>
      <c r="GT8" s="330"/>
      <c r="GU8" s="330"/>
      <c r="GV8" s="330"/>
      <c r="GW8" s="330"/>
      <c r="GX8" s="330"/>
      <c r="GY8" s="330"/>
      <c r="GZ8" s="330"/>
      <c r="HA8" s="330"/>
      <c r="HB8" s="330"/>
      <c r="HC8" s="330"/>
      <c r="HD8" s="330"/>
      <c r="HE8" s="330"/>
      <c r="HF8" s="330"/>
      <c r="HG8" s="330"/>
      <c r="HH8" s="330"/>
      <c r="HI8" s="330"/>
      <c r="HJ8" s="330"/>
      <c r="HK8" s="330"/>
      <c r="HL8" s="330"/>
      <c r="HM8" s="330"/>
      <c r="HN8" s="330"/>
      <c r="HO8" s="330"/>
      <c r="HP8" s="330"/>
      <c r="HQ8" s="330"/>
      <c r="HR8" s="330"/>
      <c r="HS8" s="330"/>
      <c r="HT8" s="330"/>
      <c r="HU8" s="330"/>
      <c r="HV8" s="330"/>
      <c r="HW8" s="330"/>
      <c r="HX8" s="330"/>
      <c r="HY8" s="330"/>
      <c r="HZ8" s="330"/>
      <c r="IA8" s="330"/>
      <c r="IB8" s="330"/>
      <c r="IC8" s="330"/>
      <c r="ID8" s="330"/>
      <c r="IE8" s="330"/>
      <c r="IF8" s="330"/>
      <c r="IG8" s="330"/>
      <c r="IH8" s="330"/>
      <c r="II8" s="330"/>
      <c r="IJ8" s="330"/>
      <c r="IK8" s="330"/>
    </row>
    <row r="9" spans="1:246" s="315" customFormat="1" ht="53.25" customHeight="1">
      <c r="B9" s="450"/>
      <c r="C9" s="323" t="s">
        <v>399</v>
      </c>
      <c r="D9" s="324">
        <v>0.67</v>
      </c>
      <c r="E9" s="332"/>
      <c r="F9" s="317"/>
      <c r="G9" s="330"/>
      <c r="H9" s="333"/>
      <c r="I9" s="330"/>
      <c r="J9" s="330"/>
      <c r="K9" s="330"/>
      <c r="L9" s="330"/>
      <c r="M9" s="330"/>
      <c r="N9" s="330"/>
      <c r="O9" s="330"/>
      <c r="P9" s="330"/>
      <c r="Q9" s="330"/>
      <c r="R9" s="330"/>
      <c r="S9" s="330"/>
      <c r="T9" s="330"/>
      <c r="U9" s="330"/>
      <c r="V9" s="330"/>
      <c r="W9" s="330"/>
      <c r="X9" s="330"/>
      <c r="Y9" s="330"/>
      <c r="Z9" s="330"/>
      <c r="AA9" s="330"/>
      <c r="AB9" s="330"/>
      <c r="AC9" s="330"/>
      <c r="AD9" s="330"/>
      <c r="AE9" s="330"/>
      <c r="AF9" s="330"/>
      <c r="AG9" s="330"/>
      <c r="AH9" s="330"/>
      <c r="AI9" s="330"/>
      <c r="AJ9" s="330"/>
      <c r="AK9" s="330"/>
      <c r="AL9" s="330"/>
      <c r="AM9" s="330"/>
      <c r="AN9" s="330"/>
      <c r="AO9" s="330"/>
      <c r="AP9" s="330"/>
      <c r="AQ9" s="330"/>
      <c r="AR9" s="330"/>
      <c r="AS9" s="330"/>
      <c r="AT9" s="330"/>
      <c r="AU9" s="330"/>
      <c r="AV9" s="330"/>
      <c r="AW9" s="330"/>
      <c r="AX9" s="330"/>
      <c r="AY9" s="330"/>
      <c r="AZ9" s="330"/>
      <c r="BA9" s="330"/>
      <c r="BB9" s="330"/>
      <c r="BC9" s="330"/>
      <c r="BD9" s="330"/>
      <c r="BE9" s="330"/>
      <c r="BF9" s="330"/>
      <c r="BG9" s="330"/>
      <c r="BH9" s="330"/>
      <c r="BI9" s="330"/>
      <c r="BJ9" s="330"/>
      <c r="BK9" s="330"/>
      <c r="BL9" s="330"/>
      <c r="BM9" s="330"/>
      <c r="BN9" s="330"/>
      <c r="BO9" s="330"/>
      <c r="BP9" s="330"/>
      <c r="BQ9" s="330"/>
      <c r="BR9" s="330"/>
      <c r="BS9" s="330"/>
      <c r="BT9" s="330"/>
      <c r="BU9" s="330"/>
      <c r="BV9" s="330"/>
      <c r="BW9" s="330"/>
      <c r="BX9" s="330"/>
      <c r="BY9" s="330"/>
      <c r="BZ9" s="330"/>
      <c r="CA9" s="330"/>
      <c r="CB9" s="330"/>
      <c r="CC9" s="330"/>
      <c r="CD9" s="330"/>
      <c r="CE9" s="330"/>
      <c r="CF9" s="330"/>
      <c r="CG9" s="330"/>
      <c r="CH9" s="330"/>
      <c r="CI9" s="330"/>
      <c r="CJ9" s="330"/>
      <c r="CK9" s="330"/>
      <c r="CL9" s="330"/>
      <c r="CM9" s="330"/>
      <c r="CN9" s="330"/>
      <c r="CO9" s="330"/>
      <c r="CP9" s="330"/>
      <c r="CQ9" s="330"/>
      <c r="CR9" s="330"/>
      <c r="CS9" s="330"/>
      <c r="CT9" s="330"/>
      <c r="CU9" s="330"/>
      <c r="CV9" s="330"/>
      <c r="CW9" s="330"/>
      <c r="CX9" s="330"/>
      <c r="CY9" s="330"/>
      <c r="CZ9" s="330"/>
      <c r="DA9" s="330"/>
      <c r="DB9" s="330"/>
      <c r="DC9" s="330"/>
      <c r="DD9" s="330"/>
      <c r="DE9" s="330"/>
      <c r="DF9" s="330"/>
      <c r="DG9" s="330"/>
      <c r="DH9" s="330"/>
      <c r="DI9" s="330"/>
      <c r="DJ9" s="330"/>
      <c r="DK9" s="330"/>
      <c r="DL9" s="330"/>
      <c r="DM9" s="330"/>
      <c r="DN9" s="330"/>
      <c r="DO9" s="330"/>
      <c r="DP9" s="330"/>
      <c r="DQ9" s="330"/>
      <c r="DR9" s="330"/>
      <c r="DS9" s="330"/>
      <c r="DT9" s="330"/>
      <c r="DU9" s="330"/>
      <c r="DV9" s="330"/>
      <c r="DW9" s="330"/>
      <c r="DX9" s="330"/>
      <c r="DY9" s="330"/>
      <c r="DZ9" s="330"/>
      <c r="EA9" s="330"/>
      <c r="EB9" s="330"/>
      <c r="EC9" s="330"/>
      <c r="ED9" s="330"/>
      <c r="EE9" s="330"/>
      <c r="EF9" s="330"/>
      <c r="EG9" s="330"/>
      <c r="EH9" s="330"/>
      <c r="EI9" s="330"/>
      <c r="EJ9" s="330"/>
      <c r="EK9" s="330"/>
      <c r="EL9" s="330"/>
      <c r="EM9" s="330"/>
      <c r="EN9" s="330"/>
      <c r="EO9" s="330"/>
      <c r="EP9" s="330"/>
      <c r="EQ9" s="330"/>
      <c r="ER9" s="330"/>
      <c r="ES9" s="330"/>
      <c r="ET9" s="330"/>
      <c r="EU9" s="330"/>
      <c r="EV9" s="330"/>
      <c r="EW9" s="330"/>
      <c r="EX9" s="330"/>
      <c r="EY9" s="330"/>
      <c r="EZ9" s="330"/>
      <c r="FA9" s="330"/>
      <c r="FB9" s="330"/>
      <c r="FC9" s="330"/>
      <c r="FD9" s="330"/>
      <c r="FE9" s="330"/>
      <c r="FF9" s="330"/>
      <c r="FG9" s="330"/>
      <c r="FH9" s="330"/>
      <c r="FI9" s="330"/>
      <c r="FJ9" s="330"/>
      <c r="FK9" s="330"/>
      <c r="FL9" s="330"/>
      <c r="FM9" s="330"/>
      <c r="FN9" s="330"/>
      <c r="FO9" s="330"/>
      <c r="FP9" s="330"/>
      <c r="FQ9" s="330"/>
      <c r="FR9" s="330"/>
      <c r="FS9" s="330"/>
      <c r="FT9" s="330"/>
      <c r="FU9" s="330"/>
      <c r="FV9" s="330"/>
      <c r="FW9" s="330"/>
      <c r="FX9" s="330"/>
      <c r="FY9" s="330"/>
      <c r="FZ9" s="330"/>
      <c r="GA9" s="330"/>
      <c r="GB9" s="330"/>
      <c r="GC9" s="330"/>
      <c r="GD9" s="330"/>
      <c r="GE9" s="330"/>
      <c r="GF9" s="330"/>
      <c r="GG9" s="330"/>
      <c r="GH9" s="330"/>
      <c r="GI9" s="330"/>
      <c r="GJ9" s="330"/>
      <c r="GK9" s="330"/>
      <c r="GL9" s="330"/>
      <c r="GM9" s="330"/>
      <c r="GN9" s="330"/>
      <c r="GO9" s="330"/>
      <c r="GP9" s="330"/>
      <c r="GQ9" s="330"/>
      <c r="GR9" s="330"/>
      <c r="GS9" s="330"/>
      <c r="GT9" s="330"/>
      <c r="GU9" s="330"/>
      <c r="GV9" s="330"/>
      <c r="GW9" s="330"/>
      <c r="GX9" s="330"/>
      <c r="GY9" s="330"/>
      <c r="GZ9" s="330"/>
      <c r="HA9" s="330"/>
      <c r="HB9" s="330"/>
      <c r="HC9" s="330"/>
      <c r="HD9" s="330"/>
      <c r="HE9" s="330"/>
      <c r="HF9" s="330"/>
      <c r="HG9" s="330"/>
      <c r="HH9" s="330"/>
      <c r="HI9" s="330"/>
      <c r="HJ9" s="330"/>
      <c r="HK9" s="330"/>
      <c r="HL9" s="330"/>
      <c r="HM9" s="330"/>
      <c r="HN9" s="330"/>
      <c r="HO9" s="330"/>
      <c r="HP9" s="330"/>
      <c r="HQ9" s="330"/>
      <c r="HR9" s="330"/>
      <c r="HS9" s="330"/>
      <c r="HT9" s="330"/>
      <c r="HU9" s="330"/>
      <c r="HV9" s="330"/>
      <c r="HW9" s="330"/>
      <c r="HX9" s="330"/>
      <c r="HY9" s="330"/>
      <c r="HZ9" s="330"/>
      <c r="IA9" s="330"/>
      <c r="IB9" s="330"/>
      <c r="IC9" s="330"/>
      <c r="ID9" s="330"/>
      <c r="IE9" s="330"/>
      <c r="IF9" s="330"/>
      <c r="IG9" s="330"/>
      <c r="IH9" s="330"/>
      <c r="II9" s="330"/>
      <c r="IJ9" s="330"/>
      <c r="IK9" s="330"/>
    </row>
    <row r="10" spans="1:246" s="315" customFormat="1" ht="18" customHeight="1">
      <c r="B10" s="319"/>
      <c r="C10" s="319"/>
      <c r="D10" s="320"/>
      <c r="E10" s="332"/>
      <c r="F10" s="317"/>
      <c r="G10" s="330"/>
      <c r="H10" s="333"/>
      <c r="I10" s="330"/>
      <c r="J10" s="330"/>
      <c r="K10" s="330"/>
      <c r="L10" s="330"/>
      <c r="M10" s="330"/>
      <c r="N10" s="330"/>
      <c r="O10" s="330"/>
      <c r="P10" s="330"/>
      <c r="Q10" s="330"/>
      <c r="R10" s="330"/>
      <c r="S10" s="330"/>
      <c r="T10" s="330"/>
      <c r="U10" s="330"/>
      <c r="V10" s="330"/>
      <c r="W10" s="330"/>
      <c r="X10" s="330"/>
      <c r="Y10" s="330"/>
      <c r="Z10" s="330"/>
      <c r="AA10" s="330"/>
      <c r="AB10" s="330"/>
      <c r="AC10" s="330"/>
      <c r="AD10" s="330"/>
      <c r="AE10" s="330"/>
      <c r="AF10" s="330"/>
      <c r="AG10" s="330"/>
      <c r="AH10" s="330"/>
      <c r="AI10" s="330"/>
      <c r="AJ10" s="330"/>
      <c r="AK10" s="330"/>
      <c r="AL10" s="330"/>
      <c r="AM10" s="330"/>
      <c r="AN10" s="330"/>
      <c r="AO10" s="330"/>
      <c r="AP10" s="330"/>
      <c r="AQ10" s="330"/>
      <c r="AR10" s="330"/>
      <c r="AS10" s="330"/>
      <c r="AT10" s="330"/>
      <c r="AU10" s="330"/>
      <c r="AV10" s="330"/>
      <c r="AW10" s="330"/>
      <c r="AX10" s="330"/>
      <c r="AY10" s="330"/>
      <c r="AZ10" s="330"/>
      <c r="BA10" s="330"/>
      <c r="BB10" s="330"/>
      <c r="BC10" s="330"/>
      <c r="BD10" s="330"/>
      <c r="BE10" s="330"/>
      <c r="BF10" s="330"/>
      <c r="BG10" s="330"/>
      <c r="BH10" s="330"/>
      <c r="BI10" s="330"/>
      <c r="BJ10" s="330"/>
      <c r="BK10" s="330"/>
      <c r="BL10" s="330"/>
      <c r="BM10" s="330"/>
      <c r="BN10" s="330"/>
      <c r="BO10" s="330"/>
      <c r="BP10" s="330"/>
      <c r="BQ10" s="330"/>
      <c r="BR10" s="330"/>
      <c r="BS10" s="330"/>
      <c r="BT10" s="330"/>
      <c r="BU10" s="330"/>
      <c r="BV10" s="330"/>
      <c r="BW10" s="330"/>
      <c r="BX10" s="330"/>
      <c r="BY10" s="330"/>
      <c r="BZ10" s="330"/>
      <c r="CA10" s="330"/>
      <c r="CB10" s="330"/>
      <c r="CC10" s="330"/>
      <c r="CD10" s="330"/>
      <c r="CE10" s="330"/>
      <c r="CF10" s="330"/>
      <c r="CG10" s="330"/>
      <c r="CH10" s="330"/>
      <c r="CI10" s="330"/>
      <c r="CJ10" s="330"/>
      <c r="CK10" s="330"/>
      <c r="CL10" s="330"/>
      <c r="CM10" s="330"/>
      <c r="CN10" s="330"/>
      <c r="CO10" s="330"/>
      <c r="CP10" s="330"/>
      <c r="CQ10" s="330"/>
      <c r="CR10" s="330"/>
      <c r="CS10" s="330"/>
      <c r="CT10" s="330"/>
      <c r="CU10" s="330"/>
      <c r="CV10" s="330"/>
      <c r="CW10" s="330"/>
      <c r="CX10" s="330"/>
      <c r="CY10" s="330"/>
      <c r="CZ10" s="330"/>
      <c r="DA10" s="330"/>
      <c r="DB10" s="330"/>
      <c r="DC10" s="330"/>
      <c r="DD10" s="330"/>
      <c r="DE10" s="330"/>
      <c r="DF10" s="330"/>
      <c r="DG10" s="330"/>
      <c r="DH10" s="330"/>
      <c r="DI10" s="330"/>
      <c r="DJ10" s="330"/>
      <c r="DK10" s="330"/>
      <c r="DL10" s="330"/>
      <c r="DM10" s="330"/>
      <c r="DN10" s="330"/>
      <c r="DO10" s="330"/>
      <c r="DP10" s="330"/>
      <c r="DQ10" s="330"/>
      <c r="DR10" s="330"/>
      <c r="DS10" s="330"/>
      <c r="DT10" s="330"/>
      <c r="DU10" s="330"/>
      <c r="DV10" s="330"/>
      <c r="DW10" s="330"/>
      <c r="DX10" s="330"/>
      <c r="DY10" s="330"/>
      <c r="DZ10" s="330"/>
      <c r="EA10" s="330"/>
      <c r="EB10" s="330"/>
      <c r="EC10" s="330"/>
      <c r="ED10" s="330"/>
      <c r="EE10" s="330"/>
      <c r="EF10" s="330"/>
      <c r="EG10" s="330"/>
      <c r="EH10" s="330"/>
      <c r="EI10" s="330"/>
      <c r="EJ10" s="330"/>
      <c r="EK10" s="330"/>
      <c r="EL10" s="330"/>
      <c r="EM10" s="330"/>
      <c r="EN10" s="330"/>
      <c r="EO10" s="330"/>
      <c r="EP10" s="330"/>
      <c r="EQ10" s="330"/>
      <c r="ER10" s="330"/>
      <c r="ES10" s="330"/>
      <c r="ET10" s="330"/>
      <c r="EU10" s="330"/>
      <c r="EV10" s="330"/>
      <c r="EW10" s="330"/>
      <c r="EX10" s="330"/>
      <c r="EY10" s="330"/>
      <c r="EZ10" s="330"/>
      <c r="FA10" s="330"/>
      <c r="FB10" s="330"/>
      <c r="FC10" s="330"/>
      <c r="FD10" s="330"/>
      <c r="FE10" s="330"/>
      <c r="FF10" s="330"/>
      <c r="FG10" s="330"/>
      <c r="FH10" s="330"/>
      <c r="FI10" s="330"/>
      <c r="FJ10" s="330"/>
      <c r="FK10" s="330"/>
      <c r="FL10" s="330"/>
      <c r="FM10" s="330"/>
      <c r="FN10" s="330"/>
      <c r="FO10" s="330"/>
      <c r="FP10" s="330"/>
      <c r="FQ10" s="330"/>
      <c r="FR10" s="330"/>
      <c r="FS10" s="330"/>
      <c r="FT10" s="330"/>
      <c r="FU10" s="330"/>
      <c r="FV10" s="330"/>
      <c r="FW10" s="330"/>
      <c r="FX10" s="330"/>
      <c r="FY10" s="330"/>
      <c r="FZ10" s="330"/>
      <c r="GA10" s="330"/>
      <c r="GB10" s="330"/>
      <c r="GC10" s="330"/>
      <c r="GD10" s="330"/>
      <c r="GE10" s="330"/>
      <c r="GF10" s="330"/>
      <c r="GG10" s="330"/>
      <c r="GH10" s="330"/>
      <c r="GI10" s="330"/>
      <c r="GJ10" s="330"/>
      <c r="GK10" s="330"/>
      <c r="GL10" s="330"/>
      <c r="GM10" s="330"/>
      <c r="GN10" s="330"/>
      <c r="GO10" s="330"/>
      <c r="GP10" s="330"/>
      <c r="GQ10" s="330"/>
      <c r="GR10" s="330"/>
      <c r="GS10" s="330"/>
      <c r="GT10" s="330"/>
      <c r="GU10" s="330"/>
      <c r="GV10" s="330"/>
      <c r="GW10" s="330"/>
      <c r="GX10" s="330"/>
      <c r="GY10" s="330"/>
      <c r="GZ10" s="330"/>
      <c r="HA10" s="330"/>
      <c r="HB10" s="330"/>
      <c r="HC10" s="330"/>
      <c r="HD10" s="330"/>
      <c r="HE10" s="330"/>
      <c r="HF10" s="330"/>
      <c r="HG10" s="330"/>
      <c r="HH10" s="330"/>
      <c r="HI10" s="330"/>
      <c r="HJ10" s="330"/>
      <c r="HK10" s="330"/>
      <c r="HL10" s="330"/>
      <c r="HM10" s="330"/>
      <c r="HN10" s="330"/>
      <c r="HO10" s="330"/>
      <c r="HP10" s="330"/>
      <c r="HQ10" s="330"/>
      <c r="HR10" s="330"/>
      <c r="HS10" s="330"/>
      <c r="HT10" s="330"/>
      <c r="HU10" s="330"/>
      <c r="HV10" s="330"/>
      <c r="HW10" s="330"/>
      <c r="HX10" s="330"/>
      <c r="HY10" s="330"/>
      <c r="HZ10" s="330"/>
      <c r="IA10" s="330"/>
      <c r="IB10" s="330"/>
      <c r="IC10" s="330"/>
      <c r="ID10" s="330"/>
      <c r="IE10" s="330"/>
      <c r="IF10" s="330"/>
      <c r="IG10" s="330"/>
      <c r="IH10" s="330"/>
      <c r="II10" s="330"/>
      <c r="IJ10" s="330"/>
      <c r="IK10" s="330"/>
    </row>
    <row r="11" spans="1:246" s="315" customFormat="1" ht="53.25" customHeight="1">
      <c r="B11" s="449" t="s">
        <v>400</v>
      </c>
      <c r="C11" s="325" t="s">
        <v>3</v>
      </c>
      <c r="D11" s="322">
        <v>0.51</v>
      </c>
      <c r="E11" s="334"/>
      <c r="F11" s="330"/>
      <c r="G11" s="330"/>
      <c r="H11" s="333"/>
      <c r="I11" s="330"/>
      <c r="J11" s="330"/>
      <c r="K11" s="330"/>
      <c r="L11" s="330"/>
      <c r="M11" s="330"/>
      <c r="N11" s="330"/>
      <c r="O11" s="330"/>
      <c r="P11" s="330"/>
      <c r="Q11" s="330"/>
      <c r="R11" s="330"/>
      <c r="S11" s="330"/>
      <c r="T11" s="330"/>
      <c r="U11" s="330"/>
      <c r="V11" s="330"/>
      <c r="W11" s="330"/>
      <c r="X11" s="330"/>
      <c r="Y11" s="330"/>
      <c r="Z11" s="330"/>
      <c r="AA11" s="330"/>
      <c r="AB11" s="330"/>
      <c r="AC11" s="330"/>
      <c r="AD11" s="330"/>
      <c r="AE11" s="330"/>
      <c r="AF11" s="330"/>
      <c r="AG11" s="330"/>
      <c r="AH11" s="330"/>
      <c r="AI11" s="330"/>
      <c r="AJ11" s="330"/>
      <c r="AK11" s="330"/>
      <c r="AL11" s="330"/>
      <c r="AM11" s="330"/>
      <c r="AN11" s="330"/>
      <c r="AO11" s="330"/>
      <c r="AP11" s="330"/>
      <c r="AQ11" s="330"/>
      <c r="AR11" s="330"/>
      <c r="AS11" s="330"/>
      <c r="AT11" s="330"/>
      <c r="AU11" s="330"/>
      <c r="AV11" s="330"/>
      <c r="AW11" s="330"/>
      <c r="AX11" s="330"/>
      <c r="AY11" s="330"/>
      <c r="AZ11" s="330"/>
      <c r="BA11" s="330"/>
      <c r="BB11" s="330"/>
      <c r="BC11" s="330"/>
      <c r="BD11" s="330"/>
      <c r="BE11" s="330"/>
      <c r="BF11" s="330"/>
      <c r="BG11" s="330"/>
      <c r="BH11" s="330"/>
      <c r="BI11" s="330"/>
      <c r="BJ11" s="330"/>
      <c r="BK11" s="330"/>
      <c r="BL11" s="330"/>
      <c r="BM11" s="330"/>
      <c r="BN11" s="330"/>
      <c r="BO11" s="330"/>
      <c r="BP11" s="330"/>
      <c r="BQ11" s="330"/>
      <c r="BR11" s="330"/>
      <c r="BS11" s="330"/>
      <c r="BT11" s="330"/>
      <c r="BU11" s="330"/>
      <c r="BV11" s="330"/>
      <c r="BW11" s="330"/>
      <c r="BX11" s="330"/>
      <c r="BY11" s="330"/>
      <c r="BZ11" s="330"/>
      <c r="CA11" s="330"/>
      <c r="CB11" s="330"/>
      <c r="CC11" s="330"/>
      <c r="CD11" s="330"/>
      <c r="CE11" s="330"/>
      <c r="CF11" s="330"/>
      <c r="CG11" s="330"/>
      <c r="CH11" s="330"/>
      <c r="CI11" s="330"/>
      <c r="CJ11" s="330"/>
      <c r="CK11" s="330"/>
      <c r="CL11" s="330"/>
      <c r="CM11" s="330"/>
      <c r="CN11" s="330"/>
      <c r="CO11" s="330"/>
      <c r="CP11" s="330"/>
      <c r="CQ11" s="330"/>
      <c r="CR11" s="330"/>
      <c r="CS11" s="330"/>
      <c r="CT11" s="330"/>
      <c r="CU11" s="330"/>
      <c r="CV11" s="330"/>
      <c r="CW11" s="330"/>
      <c r="CX11" s="330"/>
      <c r="CY11" s="330"/>
      <c r="CZ11" s="330"/>
      <c r="DA11" s="330"/>
      <c r="DB11" s="330"/>
      <c r="DC11" s="330"/>
      <c r="DD11" s="330"/>
      <c r="DE11" s="330"/>
      <c r="DF11" s="330"/>
      <c r="DG11" s="330"/>
      <c r="DH11" s="330"/>
      <c r="DI11" s="330"/>
      <c r="DJ11" s="330"/>
      <c r="DK11" s="330"/>
      <c r="DL11" s="330"/>
      <c r="DM11" s="330"/>
      <c r="DN11" s="330"/>
      <c r="DO11" s="330"/>
      <c r="DP11" s="330"/>
      <c r="DQ11" s="330"/>
      <c r="DR11" s="330"/>
      <c r="DS11" s="330"/>
      <c r="DT11" s="330"/>
      <c r="DU11" s="330"/>
      <c r="DV11" s="330"/>
      <c r="DW11" s="330"/>
      <c r="DX11" s="330"/>
      <c r="DY11" s="330"/>
      <c r="DZ11" s="330"/>
      <c r="EA11" s="330"/>
      <c r="EB11" s="330"/>
      <c r="EC11" s="330"/>
      <c r="ED11" s="330"/>
      <c r="EE11" s="330"/>
      <c r="EF11" s="330"/>
      <c r="EG11" s="330"/>
      <c r="EH11" s="330"/>
      <c r="EI11" s="330"/>
      <c r="EJ11" s="330"/>
      <c r="EK11" s="330"/>
      <c r="EL11" s="330"/>
      <c r="EM11" s="330"/>
      <c r="EN11" s="330"/>
      <c r="EO11" s="330"/>
      <c r="EP11" s="330"/>
      <c r="EQ11" s="330"/>
      <c r="ER11" s="330"/>
      <c r="ES11" s="330"/>
      <c r="ET11" s="330"/>
      <c r="EU11" s="330"/>
      <c r="EV11" s="330"/>
      <c r="EW11" s="330"/>
      <c r="EX11" s="330"/>
      <c r="EY11" s="330"/>
      <c r="EZ11" s="330"/>
      <c r="FA11" s="330"/>
      <c r="FB11" s="330"/>
      <c r="FC11" s="330"/>
      <c r="FD11" s="330"/>
      <c r="FE11" s="330"/>
      <c r="FF11" s="330"/>
      <c r="FG11" s="330"/>
      <c r="FH11" s="330"/>
      <c r="FI11" s="330"/>
      <c r="FJ11" s="330"/>
      <c r="FK11" s="330"/>
      <c r="FL11" s="330"/>
      <c r="FM11" s="330"/>
      <c r="FN11" s="330"/>
      <c r="FO11" s="330"/>
      <c r="FP11" s="330"/>
      <c r="FQ11" s="330"/>
      <c r="FR11" s="330"/>
      <c r="FS11" s="330"/>
      <c r="FT11" s="330"/>
      <c r="FU11" s="330"/>
      <c r="FV11" s="330"/>
      <c r="FW11" s="330"/>
      <c r="FX11" s="330"/>
      <c r="FY11" s="330"/>
      <c r="FZ11" s="330"/>
      <c r="GA11" s="330"/>
      <c r="GB11" s="330"/>
      <c r="GC11" s="330"/>
      <c r="GD11" s="330"/>
      <c r="GE11" s="330"/>
      <c r="GF11" s="330"/>
      <c r="GG11" s="330"/>
      <c r="GH11" s="330"/>
      <c r="GI11" s="330"/>
      <c r="GJ11" s="330"/>
      <c r="GK11" s="330"/>
      <c r="GL11" s="330"/>
      <c r="GM11" s="330"/>
      <c r="GN11" s="330"/>
      <c r="GO11" s="330"/>
      <c r="GP11" s="330"/>
      <c r="GQ11" s="330"/>
      <c r="GR11" s="330"/>
      <c r="GS11" s="330"/>
      <c r="GT11" s="330"/>
      <c r="GU11" s="330"/>
      <c r="GV11" s="330"/>
      <c r="GW11" s="330"/>
      <c r="GX11" s="330"/>
      <c r="GY11" s="330"/>
      <c r="GZ11" s="330"/>
      <c r="HA11" s="330"/>
      <c r="HB11" s="330"/>
      <c r="HC11" s="330"/>
      <c r="HD11" s="330"/>
      <c r="HE11" s="330"/>
      <c r="HF11" s="330"/>
      <c r="HG11" s="330"/>
      <c r="HH11" s="330"/>
      <c r="HI11" s="330"/>
      <c r="HJ11" s="330"/>
      <c r="HK11" s="330"/>
      <c r="HL11" s="330"/>
      <c r="HM11" s="330"/>
      <c r="HN11" s="330"/>
      <c r="HO11" s="330"/>
      <c r="HP11" s="330"/>
      <c r="HQ11" s="330"/>
      <c r="HR11" s="330"/>
      <c r="HS11" s="330"/>
      <c r="HT11" s="330"/>
      <c r="HU11" s="330"/>
      <c r="HV11" s="330"/>
      <c r="HW11" s="330"/>
      <c r="HX11" s="330"/>
      <c r="HY11" s="330"/>
      <c r="HZ11" s="330"/>
      <c r="IA11" s="330"/>
      <c r="IB11" s="330"/>
      <c r="IC11" s="330"/>
      <c r="ID11" s="330"/>
      <c r="IE11" s="330"/>
      <c r="IF11" s="330"/>
      <c r="IG11" s="330"/>
      <c r="IH11" s="330"/>
      <c r="II11" s="330"/>
      <c r="IJ11" s="330"/>
      <c r="IK11" s="330"/>
    </row>
    <row r="12" spans="1:246" s="317" customFormat="1" ht="53.25" customHeight="1">
      <c r="B12" s="451"/>
      <c r="C12" s="326" t="s">
        <v>4</v>
      </c>
      <c r="D12" s="327">
        <v>0.17</v>
      </c>
      <c r="E12" s="332"/>
      <c r="F12" s="335"/>
      <c r="G12" s="335"/>
      <c r="H12" s="333"/>
      <c r="I12" s="335"/>
      <c r="J12" s="335"/>
      <c r="K12" s="335"/>
      <c r="L12" s="335"/>
      <c r="M12" s="335"/>
      <c r="N12" s="335"/>
      <c r="O12" s="335"/>
      <c r="P12" s="335"/>
      <c r="Q12" s="335"/>
      <c r="R12" s="335"/>
      <c r="S12" s="335"/>
      <c r="T12" s="335"/>
      <c r="U12" s="335"/>
      <c r="V12" s="335"/>
      <c r="W12" s="335"/>
      <c r="X12" s="335"/>
      <c r="Y12" s="335"/>
      <c r="Z12" s="335"/>
      <c r="AA12" s="335"/>
      <c r="AB12" s="335"/>
      <c r="AC12" s="335"/>
      <c r="AD12" s="335"/>
      <c r="AE12" s="335"/>
      <c r="AF12" s="335"/>
      <c r="AG12" s="335"/>
      <c r="AH12" s="335"/>
      <c r="AI12" s="335"/>
      <c r="AJ12" s="335"/>
      <c r="AK12" s="335"/>
      <c r="AL12" s="335"/>
      <c r="AM12" s="335"/>
      <c r="AN12" s="335"/>
      <c r="AO12" s="335"/>
      <c r="AP12" s="335"/>
      <c r="AQ12" s="335"/>
      <c r="AR12" s="335"/>
      <c r="AS12" s="335"/>
      <c r="AT12" s="335"/>
      <c r="AU12" s="335"/>
      <c r="AV12" s="335"/>
      <c r="AW12" s="335"/>
      <c r="AX12" s="335"/>
      <c r="AY12" s="335"/>
      <c r="AZ12" s="335"/>
      <c r="BA12" s="335"/>
      <c r="BB12" s="335"/>
      <c r="BC12" s="335"/>
      <c r="BD12" s="335"/>
      <c r="BE12" s="335"/>
      <c r="BF12" s="335"/>
      <c r="BG12" s="335"/>
      <c r="BH12" s="335"/>
      <c r="BI12" s="335"/>
      <c r="BJ12" s="335"/>
      <c r="BK12" s="335"/>
      <c r="BL12" s="335"/>
      <c r="BM12" s="335"/>
      <c r="BN12" s="335"/>
      <c r="BO12" s="335"/>
      <c r="BP12" s="335"/>
      <c r="BQ12" s="335"/>
      <c r="BR12" s="335"/>
      <c r="BS12" s="335"/>
      <c r="BT12" s="335"/>
      <c r="BU12" s="335"/>
      <c r="BV12" s="335"/>
      <c r="BW12" s="335"/>
      <c r="BX12" s="335"/>
      <c r="BY12" s="335"/>
      <c r="BZ12" s="335"/>
      <c r="CA12" s="335"/>
      <c r="CB12" s="335"/>
      <c r="CC12" s="335"/>
      <c r="CD12" s="335"/>
      <c r="CE12" s="335"/>
      <c r="CF12" s="335"/>
      <c r="CG12" s="335"/>
      <c r="CH12" s="335"/>
      <c r="CI12" s="335"/>
      <c r="CJ12" s="335"/>
      <c r="CK12" s="335"/>
      <c r="CL12" s="335"/>
      <c r="CM12" s="335"/>
      <c r="CN12" s="335"/>
      <c r="CO12" s="335"/>
      <c r="CP12" s="335"/>
      <c r="CQ12" s="335"/>
      <c r="CR12" s="335"/>
      <c r="CS12" s="335"/>
      <c r="CT12" s="335"/>
      <c r="CU12" s="335"/>
      <c r="CV12" s="335"/>
      <c r="CW12" s="335"/>
      <c r="CX12" s="335"/>
      <c r="CY12" s="335"/>
      <c r="CZ12" s="335"/>
      <c r="DA12" s="335"/>
      <c r="DB12" s="335"/>
      <c r="DC12" s="335"/>
      <c r="DD12" s="335"/>
      <c r="DE12" s="335"/>
      <c r="DF12" s="335"/>
      <c r="DG12" s="335"/>
      <c r="DH12" s="335"/>
      <c r="DI12" s="335"/>
      <c r="DJ12" s="335"/>
      <c r="DK12" s="335"/>
      <c r="DL12" s="335"/>
      <c r="DM12" s="335"/>
      <c r="DN12" s="335"/>
      <c r="DO12" s="335"/>
      <c r="DP12" s="335"/>
      <c r="DQ12" s="335"/>
      <c r="DR12" s="335"/>
      <c r="DS12" s="335"/>
      <c r="DT12" s="335"/>
      <c r="DU12" s="335"/>
      <c r="DV12" s="335"/>
      <c r="DW12" s="335"/>
      <c r="DX12" s="335"/>
      <c r="DY12" s="335"/>
      <c r="DZ12" s="335"/>
      <c r="EA12" s="335"/>
      <c r="EB12" s="335"/>
      <c r="EC12" s="335"/>
      <c r="ED12" s="335"/>
      <c r="EE12" s="335"/>
      <c r="EF12" s="335"/>
      <c r="EG12" s="335"/>
      <c r="EH12" s="335"/>
      <c r="EI12" s="335"/>
      <c r="EJ12" s="335"/>
      <c r="EK12" s="335"/>
      <c r="EL12" s="335"/>
      <c r="EM12" s="335"/>
      <c r="EN12" s="335"/>
      <c r="EO12" s="335"/>
      <c r="EP12" s="335"/>
      <c r="EQ12" s="335"/>
      <c r="ER12" s="335"/>
      <c r="ES12" s="335"/>
      <c r="ET12" s="335"/>
      <c r="EU12" s="335"/>
      <c r="EV12" s="335"/>
      <c r="EW12" s="335"/>
      <c r="EX12" s="335"/>
      <c r="EY12" s="335"/>
      <c r="EZ12" s="335"/>
      <c r="FA12" s="335"/>
      <c r="FB12" s="335"/>
      <c r="FC12" s="335"/>
      <c r="FD12" s="335"/>
      <c r="FE12" s="335"/>
      <c r="FF12" s="335"/>
      <c r="FG12" s="335"/>
      <c r="FH12" s="335"/>
      <c r="FI12" s="335"/>
      <c r="FJ12" s="335"/>
      <c r="FK12" s="335"/>
      <c r="FL12" s="335"/>
      <c r="FM12" s="335"/>
      <c r="FN12" s="335"/>
      <c r="FO12" s="335"/>
      <c r="FP12" s="335"/>
      <c r="FQ12" s="335"/>
      <c r="FR12" s="335"/>
      <c r="FS12" s="335"/>
      <c r="FT12" s="335"/>
      <c r="FU12" s="335"/>
      <c r="FV12" s="335"/>
      <c r="FW12" s="335"/>
      <c r="FX12" s="335"/>
      <c r="FY12" s="335"/>
      <c r="FZ12" s="335"/>
      <c r="GA12" s="335"/>
      <c r="GB12" s="335"/>
      <c r="GC12" s="335"/>
      <c r="GD12" s="335"/>
      <c r="GE12" s="335"/>
      <c r="GF12" s="335"/>
      <c r="GG12" s="335"/>
      <c r="GH12" s="335"/>
      <c r="GI12" s="335"/>
      <c r="GJ12" s="335"/>
      <c r="GK12" s="335"/>
      <c r="GL12" s="335"/>
      <c r="GM12" s="335"/>
      <c r="GN12" s="335"/>
      <c r="GO12" s="335"/>
      <c r="GP12" s="335"/>
      <c r="GQ12" s="335"/>
      <c r="GR12" s="335"/>
      <c r="GS12" s="335"/>
      <c r="GT12" s="335"/>
      <c r="GU12" s="335"/>
      <c r="GV12" s="335"/>
      <c r="GW12" s="335"/>
      <c r="GX12" s="335"/>
      <c r="GY12" s="335"/>
      <c r="GZ12" s="335"/>
      <c r="HA12" s="335"/>
      <c r="HB12" s="335"/>
      <c r="HC12" s="335"/>
      <c r="HD12" s="335"/>
      <c r="HE12" s="335"/>
      <c r="HF12" s="335"/>
      <c r="HG12" s="335"/>
      <c r="HH12" s="335"/>
      <c r="HI12" s="335"/>
      <c r="HJ12" s="335"/>
      <c r="HK12" s="335"/>
      <c r="HL12" s="335"/>
      <c r="HM12" s="335"/>
      <c r="HN12" s="335"/>
      <c r="HO12" s="335"/>
      <c r="HP12" s="335"/>
      <c r="HQ12" s="335"/>
      <c r="HR12" s="335"/>
      <c r="HS12" s="335"/>
      <c r="HT12" s="335"/>
      <c r="HU12" s="335"/>
      <c r="HV12" s="335"/>
      <c r="HW12" s="335"/>
      <c r="HX12" s="335"/>
      <c r="HY12" s="335"/>
      <c r="HZ12" s="335"/>
      <c r="IA12" s="335"/>
      <c r="IB12" s="335"/>
      <c r="IC12" s="335"/>
      <c r="ID12" s="335"/>
      <c r="IE12" s="335"/>
      <c r="IF12" s="335"/>
      <c r="IG12" s="335"/>
      <c r="IH12" s="335"/>
      <c r="II12" s="335"/>
      <c r="IJ12" s="335"/>
      <c r="IK12" s="335"/>
      <c r="IL12" s="335"/>
    </row>
    <row r="13" spans="1:246" s="317" customFormat="1" ht="53.25" customHeight="1">
      <c r="B13" s="451"/>
      <c r="C13" s="326" t="s">
        <v>5</v>
      </c>
      <c r="D13" s="327">
        <v>0.2</v>
      </c>
      <c r="E13" s="332"/>
      <c r="H13" s="333"/>
    </row>
    <row r="14" spans="1:246" s="315" customFormat="1" ht="53.25" customHeight="1">
      <c r="B14" s="450"/>
      <c r="C14" s="328" t="s">
        <v>401</v>
      </c>
      <c r="D14" s="324">
        <v>0.12</v>
      </c>
      <c r="E14" s="334"/>
      <c r="H14" s="333"/>
    </row>
    <row r="15" spans="1:246" s="330" customFormat="1" ht="27">
      <c r="B15" s="315"/>
      <c r="C15" s="315"/>
      <c r="D15" s="315"/>
      <c r="E15" s="315"/>
      <c r="F15" s="315"/>
      <c r="G15" s="315"/>
      <c r="H15" s="315"/>
      <c r="I15" s="315"/>
      <c r="J15" s="315"/>
    </row>
    <row r="16" spans="1:246" s="330" customFormat="1" ht="27">
      <c r="B16" s="329" t="s">
        <v>389</v>
      </c>
    </row>
    <row r="17" spans="2:6" s="330" customFormat="1" ht="27">
      <c r="B17" s="329" t="s">
        <v>390</v>
      </c>
    </row>
    <row r="18" spans="2:6" s="330" customFormat="1" ht="27">
      <c r="B18" s="329" t="s">
        <v>391</v>
      </c>
      <c r="C18" s="315"/>
      <c r="D18" s="315"/>
      <c r="E18" s="315"/>
      <c r="F18" s="315"/>
    </row>
    <row r="19" spans="2:6" s="314" customFormat="1">
      <c r="B19" s="313"/>
      <c r="C19" s="313"/>
      <c r="D19" s="313"/>
      <c r="E19" s="313"/>
      <c r="F19" s="313"/>
    </row>
  </sheetData>
  <mergeCells count="3">
    <mergeCell ref="B6:C6"/>
    <mergeCell ref="B8:B9"/>
    <mergeCell ref="B11:B14"/>
  </mergeCells>
  <pageMargins left="0.70866141732283472" right="0.70866141732283472" top="0.74803149606299213" bottom="0.74803149606299213" header="0.31496062992125984" footer="0.31496062992125984"/>
  <pageSetup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5084C0-21B5-4F26-98E8-B36CB149DBD6}">
  <sheetPr>
    <pageSetUpPr fitToPage="1"/>
  </sheetPr>
  <dimension ref="A1:IV41"/>
  <sheetViews>
    <sheetView showGridLines="0" zoomScale="70" zoomScaleNormal="70" workbookViewId="0">
      <selection activeCell="J10" sqref="J10"/>
    </sheetView>
  </sheetViews>
  <sheetFormatPr defaultColWidth="9.140625" defaultRowHeight="12.75"/>
  <cols>
    <col min="1" max="1" width="4.85546875" style="102" customWidth="1"/>
    <col min="2" max="2" width="36.28515625" style="102" customWidth="1"/>
    <col min="3" max="3" width="13.28515625" style="102" customWidth="1"/>
    <col min="4" max="16384" width="9.140625" style="102"/>
  </cols>
  <sheetData>
    <row r="1" spans="1:256" s="246" customFormat="1" ht="33.75">
      <c r="A1" s="98" t="s">
        <v>529</v>
      </c>
      <c r="C1" s="247"/>
      <c r="D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247"/>
      <c r="AD1" s="247"/>
      <c r="AE1" s="247"/>
      <c r="AF1" s="247"/>
      <c r="AG1" s="247"/>
      <c r="AH1" s="247"/>
      <c r="AI1" s="247"/>
      <c r="AJ1" s="247"/>
      <c r="AK1" s="247"/>
      <c r="AL1" s="247"/>
      <c r="AM1" s="247"/>
      <c r="AN1" s="247"/>
      <c r="AO1" s="247"/>
      <c r="AP1" s="247"/>
      <c r="AQ1" s="247"/>
      <c r="AR1" s="247"/>
      <c r="AS1" s="247"/>
      <c r="AT1" s="247"/>
      <c r="AU1" s="247"/>
      <c r="AV1" s="247"/>
      <c r="AW1" s="247"/>
      <c r="AX1" s="247"/>
      <c r="AY1" s="247"/>
      <c r="AZ1" s="247"/>
      <c r="BA1" s="247"/>
      <c r="BB1" s="247"/>
      <c r="BC1" s="247"/>
      <c r="BD1" s="247"/>
      <c r="BE1" s="247"/>
      <c r="BF1" s="247"/>
      <c r="BG1" s="247"/>
      <c r="BH1" s="247"/>
      <c r="BI1" s="247"/>
      <c r="BJ1" s="247"/>
      <c r="BK1" s="247"/>
      <c r="BL1" s="247"/>
      <c r="BM1" s="247"/>
      <c r="BN1" s="247"/>
      <c r="BO1" s="247"/>
      <c r="BP1" s="247"/>
      <c r="BQ1" s="247"/>
      <c r="BR1" s="247"/>
      <c r="BS1" s="247"/>
      <c r="BT1" s="247"/>
      <c r="BU1" s="247"/>
      <c r="BV1" s="247"/>
      <c r="BW1" s="247"/>
      <c r="BX1" s="247"/>
      <c r="BY1" s="247"/>
      <c r="BZ1" s="247"/>
      <c r="CA1" s="247"/>
      <c r="CB1" s="247"/>
      <c r="CC1" s="247"/>
      <c r="CD1" s="247"/>
      <c r="CE1" s="247"/>
      <c r="CF1" s="247"/>
      <c r="CG1" s="247"/>
      <c r="CH1" s="247"/>
      <c r="CI1" s="247"/>
      <c r="CJ1" s="247"/>
      <c r="CK1" s="247"/>
      <c r="CL1" s="247"/>
      <c r="CM1" s="247"/>
      <c r="CN1" s="247"/>
      <c r="CO1" s="247"/>
      <c r="CP1" s="247"/>
      <c r="CQ1" s="247"/>
      <c r="CR1" s="247"/>
      <c r="CS1" s="247"/>
      <c r="CT1" s="247"/>
      <c r="CU1" s="247"/>
      <c r="CV1" s="247"/>
      <c r="CW1" s="247"/>
      <c r="CX1" s="247"/>
      <c r="CY1" s="247"/>
      <c r="CZ1" s="247"/>
      <c r="DA1" s="247"/>
      <c r="DB1" s="247"/>
      <c r="DC1" s="247"/>
      <c r="DD1" s="247"/>
      <c r="DE1" s="247"/>
      <c r="DF1" s="247"/>
      <c r="DG1" s="247"/>
      <c r="DH1" s="247"/>
      <c r="DI1" s="247"/>
      <c r="DJ1" s="247"/>
      <c r="DK1" s="247"/>
      <c r="DL1" s="247"/>
      <c r="DM1" s="247"/>
      <c r="DN1" s="247"/>
      <c r="DO1" s="247"/>
      <c r="DP1" s="247"/>
      <c r="DQ1" s="247"/>
      <c r="DR1" s="247"/>
      <c r="DS1" s="247"/>
      <c r="DT1" s="247"/>
      <c r="DU1" s="247"/>
      <c r="DV1" s="247"/>
      <c r="DW1" s="247"/>
      <c r="DX1" s="247"/>
      <c r="DY1" s="247"/>
      <c r="DZ1" s="247"/>
      <c r="EA1" s="247"/>
      <c r="EB1" s="247"/>
      <c r="EC1" s="247"/>
      <c r="ED1" s="247"/>
      <c r="EE1" s="247"/>
      <c r="EF1" s="247"/>
      <c r="EG1" s="247"/>
      <c r="EH1" s="247"/>
      <c r="EI1" s="247"/>
      <c r="EJ1" s="247"/>
      <c r="EK1" s="247"/>
      <c r="EL1" s="247"/>
      <c r="EM1" s="247"/>
      <c r="EN1" s="247"/>
      <c r="EO1" s="247"/>
      <c r="EP1" s="247"/>
      <c r="EQ1" s="247"/>
      <c r="ER1" s="247"/>
      <c r="ES1" s="247"/>
      <c r="ET1" s="247"/>
      <c r="EU1" s="247"/>
      <c r="EV1" s="247"/>
      <c r="EW1" s="247"/>
      <c r="EX1" s="247"/>
      <c r="EY1" s="247"/>
      <c r="EZ1" s="247"/>
      <c r="FA1" s="247"/>
      <c r="FB1" s="247"/>
      <c r="FC1" s="247"/>
      <c r="FD1" s="247"/>
      <c r="FE1" s="247"/>
      <c r="FF1" s="247"/>
      <c r="FG1" s="247"/>
      <c r="FH1" s="247"/>
      <c r="FI1" s="247"/>
      <c r="FJ1" s="247"/>
      <c r="FK1" s="247"/>
      <c r="FL1" s="247"/>
      <c r="FM1" s="247"/>
      <c r="FN1" s="247"/>
      <c r="FO1" s="247"/>
      <c r="FP1" s="247"/>
      <c r="FQ1" s="247"/>
      <c r="FR1" s="247"/>
      <c r="FS1" s="247"/>
      <c r="FT1" s="247"/>
      <c r="FU1" s="247"/>
      <c r="FV1" s="247"/>
      <c r="FW1" s="247"/>
      <c r="FX1" s="247"/>
      <c r="FY1" s="247"/>
      <c r="FZ1" s="247"/>
      <c r="GA1" s="247"/>
      <c r="GB1" s="247"/>
      <c r="GC1" s="247"/>
      <c r="GD1" s="247"/>
      <c r="GE1" s="247"/>
      <c r="GF1" s="247"/>
      <c r="GG1" s="247"/>
      <c r="GH1" s="247"/>
      <c r="GI1" s="247"/>
      <c r="GJ1" s="247"/>
      <c r="GK1" s="247"/>
      <c r="GL1" s="247"/>
      <c r="GM1" s="247"/>
      <c r="GN1" s="247"/>
      <c r="GO1" s="247"/>
      <c r="GP1" s="247"/>
      <c r="GQ1" s="247"/>
      <c r="GR1" s="247"/>
      <c r="GS1" s="247"/>
      <c r="GT1" s="247"/>
      <c r="GU1" s="247"/>
      <c r="GV1" s="247"/>
      <c r="GW1" s="247"/>
      <c r="GX1" s="247"/>
      <c r="GY1" s="247"/>
      <c r="GZ1" s="247"/>
      <c r="HA1" s="247"/>
      <c r="HB1" s="247"/>
      <c r="HC1" s="247"/>
      <c r="HD1" s="247"/>
      <c r="HE1" s="247"/>
      <c r="HF1" s="247"/>
      <c r="HG1" s="247"/>
      <c r="HH1" s="247"/>
      <c r="HI1" s="247"/>
      <c r="HJ1" s="247"/>
      <c r="HK1" s="247"/>
      <c r="HL1" s="247"/>
      <c r="HM1" s="247"/>
      <c r="HN1" s="247"/>
      <c r="HO1" s="247"/>
      <c r="HP1" s="247"/>
      <c r="HQ1" s="247"/>
      <c r="HR1" s="247"/>
      <c r="HS1" s="247"/>
      <c r="HT1" s="247"/>
      <c r="HU1" s="247"/>
      <c r="HV1" s="247"/>
      <c r="HW1" s="247"/>
      <c r="HX1" s="247"/>
      <c r="HY1" s="247"/>
      <c r="HZ1" s="247"/>
      <c r="IA1" s="247"/>
      <c r="IB1" s="247"/>
      <c r="IC1" s="247"/>
      <c r="ID1" s="247"/>
      <c r="IE1" s="247"/>
      <c r="IF1" s="247"/>
      <c r="IG1" s="247"/>
      <c r="IH1" s="247"/>
      <c r="II1" s="247"/>
      <c r="IJ1" s="247"/>
      <c r="IK1" s="247"/>
      <c r="IL1" s="247"/>
      <c r="IM1" s="247"/>
      <c r="IN1" s="247"/>
      <c r="IO1" s="247"/>
      <c r="IP1" s="247"/>
      <c r="IQ1" s="247"/>
      <c r="IR1" s="247"/>
      <c r="IS1" s="247"/>
      <c r="IT1" s="247"/>
      <c r="IU1" s="247"/>
    </row>
    <row r="2" spans="1:256" s="246" customFormat="1" ht="33.75">
      <c r="A2" s="248" t="s">
        <v>38</v>
      </c>
      <c r="B2" s="249"/>
      <c r="C2" s="249"/>
      <c r="D2" s="249"/>
    </row>
    <row r="3" spans="1:256" s="246" customFormat="1" ht="33.75">
      <c r="A3" s="250" t="s">
        <v>49</v>
      </c>
      <c r="C3" s="251"/>
      <c r="D3" s="252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</row>
    <row r="4" spans="1:256" s="246" customFormat="1" ht="26.25">
      <c r="A4" s="254"/>
      <c r="B4" s="251" t="s">
        <v>530</v>
      </c>
      <c r="C4" s="251"/>
      <c r="D4" s="252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</row>
    <row r="5" spans="1:256" s="246" customFormat="1" ht="18">
      <c r="B5" s="253" t="s">
        <v>531</v>
      </c>
      <c r="C5" s="255"/>
      <c r="D5" s="247"/>
      <c r="E5" s="247"/>
      <c r="F5" s="256"/>
      <c r="G5" s="256"/>
      <c r="H5" s="256"/>
      <c r="I5" s="256"/>
      <c r="J5" s="256"/>
      <c r="K5" s="256"/>
      <c r="L5" s="256"/>
      <c r="M5" s="256"/>
      <c r="N5" s="256"/>
      <c r="O5" s="256"/>
      <c r="P5" s="256"/>
      <c r="Q5" s="247"/>
      <c r="R5" s="247"/>
      <c r="S5" s="247"/>
      <c r="T5" s="247"/>
      <c r="U5" s="247"/>
      <c r="V5" s="247"/>
      <c r="W5" s="247"/>
      <c r="X5" s="247"/>
      <c r="Y5" s="247"/>
      <c r="Z5" s="247"/>
      <c r="AA5" s="247"/>
      <c r="AB5" s="247"/>
      <c r="AC5" s="247"/>
      <c r="AD5" s="247"/>
      <c r="AE5" s="247"/>
      <c r="AF5" s="247"/>
      <c r="AG5" s="247"/>
      <c r="AH5" s="247"/>
      <c r="AI5" s="247"/>
      <c r="AJ5" s="247"/>
      <c r="AK5" s="247"/>
      <c r="AL5" s="247"/>
      <c r="AM5" s="247"/>
      <c r="AN5" s="247"/>
      <c r="AO5" s="247"/>
      <c r="AP5" s="247"/>
      <c r="AQ5" s="247"/>
      <c r="AR5" s="247"/>
      <c r="AS5" s="247"/>
      <c r="AT5" s="247"/>
      <c r="AU5" s="247"/>
      <c r="AV5" s="247"/>
      <c r="AW5" s="247"/>
      <c r="AX5" s="247"/>
      <c r="AY5" s="247"/>
      <c r="AZ5" s="247"/>
      <c r="BA5" s="247"/>
      <c r="BB5" s="247"/>
      <c r="BC5" s="247"/>
      <c r="BD5" s="247"/>
      <c r="BE5" s="247"/>
      <c r="BF5" s="247"/>
      <c r="BG5" s="247"/>
      <c r="BH5" s="247"/>
      <c r="BI5" s="247"/>
      <c r="BJ5" s="247"/>
      <c r="BK5" s="247"/>
      <c r="BL5" s="247"/>
      <c r="BM5" s="247"/>
      <c r="BN5" s="247"/>
      <c r="BO5" s="247"/>
      <c r="BP5" s="247"/>
      <c r="BQ5" s="247"/>
      <c r="BR5" s="247"/>
      <c r="BS5" s="247"/>
      <c r="BT5" s="247"/>
      <c r="BU5" s="247"/>
      <c r="BV5" s="247"/>
      <c r="BW5" s="247"/>
      <c r="BX5" s="247"/>
      <c r="BY5" s="247"/>
      <c r="BZ5" s="247"/>
      <c r="CA5" s="247"/>
      <c r="CB5" s="247"/>
      <c r="CC5" s="247"/>
      <c r="CD5" s="247"/>
      <c r="CE5" s="247"/>
      <c r="CF5" s="247"/>
      <c r="CG5" s="247"/>
      <c r="CH5" s="247"/>
      <c r="CI5" s="247"/>
      <c r="CJ5" s="247"/>
      <c r="CK5" s="247"/>
      <c r="CL5" s="247"/>
      <c r="CM5" s="247"/>
      <c r="CN5" s="247"/>
      <c r="CO5" s="247"/>
      <c r="CP5" s="247"/>
      <c r="CQ5" s="247"/>
      <c r="CR5" s="247"/>
      <c r="CS5" s="247"/>
      <c r="CT5" s="247"/>
      <c r="CU5" s="247"/>
      <c r="CV5" s="247"/>
      <c r="CW5" s="247"/>
      <c r="CX5" s="247"/>
      <c r="CY5" s="247"/>
      <c r="CZ5" s="247"/>
      <c r="DA5" s="247"/>
      <c r="DB5" s="247"/>
      <c r="DC5" s="247"/>
      <c r="DD5" s="247"/>
      <c r="DE5" s="247"/>
      <c r="DF5" s="247"/>
      <c r="DG5" s="247"/>
      <c r="DH5" s="247"/>
      <c r="DI5" s="247"/>
      <c r="DJ5" s="247"/>
      <c r="DK5" s="247"/>
      <c r="DL5" s="247"/>
      <c r="DM5" s="247"/>
      <c r="DN5" s="247"/>
      <c r="DO5" s="247"/>
      <c r="DP5" s="247"/>
      <c r="DQ5" s="247"/>
      <c r="DR5" s="247"/>
      <c r="DS5" s="247"/>
      <c r="DT5" s="247"/>
      <c r="DU5" s="247"/>
      <c r="DV5" s="247"/>
      <c r="DW5" s="247"/>
      <c r="DX5" s="247"/>
      <c r="DY5" s="247"/>
      <c r="DZ5" s="247"/>
      <c r="EA5" s="247"/>
      <c r="EB5" s="247"/>
      <c r="EC5" s="247"/>
      <c r="ED5" s="247"/>
      <c r="EE5" s="247"/>
      <c r="EF5" s="247"/>
      <c r="EG5" s="247"/>
      <c r="EH5" s="247"/>
      <c r="EI5" s="247"/>
      <c r="EJ5" s="247"/>
      <c r="EK5" s="247"/>
      <c r="EL5" s="247"/>
      <c r="EM5" s="247"/>
      <c r="EN5" s="247"/>
      <c r="EO5" s="247"/>
      <c r="EP5" s="247"/>
      <c r="EQ5" s="247"/>
      <c r="ER5" s="247"/>
      <c r="ES5" s="247"/>
      <c r="ET5" s="247"/>
      <c r="EU5" s="247"/>
      <c r="EV5" s="247"/>
      <c r="EW5" s="247"/>
      <c r="EX5" s="247"/>
      <c r="EY5" s="247"/>
      <c r="EZ5" s="247"/>
      <c r="FA5" s="247"/>
      <c r="FB5" s="247"/>
      <c r="FC5" s="247"/>
      <c r="FD5" s="247"/>
      <c r="FE5" s="247"/>
      <c r="FF5" s="247"/>
      <c r="FG5" s="247"/>
      <c r="FH5" s="247"/>
      <c r="FI5" s="247"/>
      <c r="FJ5" s="247"/>
      <c r="FK5" s="247"/>
      <c r="FL5" s="247"/>
      <c r="FM5" s="247"/>
      <c r="FN5" s="247"/>
      <c r="FO5" s="247"/>
      <c r="FP5" s="247"/>
      <c r="FQ5" s="247"/>
      <c r="FR5" s="247"/>
      <c r="FS5" s="247"/>
      <c r="FT5" s="247"/>
      <c r="FU5" s="247"/>
      <c r="FV5" s="247"/>
      <c r="FW5" s="247"/>
      <c r="FX5" s="247"/>
      <c r="FY5" s="247"/>
      <c r="FZ5" s="247"/>
      <c r="GA5" s="247"/>
      <c r="GB5" s="247"/>
      <c r="GC5" s="247"/>
      <c r="GD5" s="247"/>
      <c r="GE5" s="247"/>
      <c r="GF5" s="247"/>
      <c r="GG5" s="247"/>
      <c r="GH5" s="247"/>
      <c r="GI5" s="247"/>
      <c r="GJ5" s="247"/>
      <c r="GK5" s="247"/>
      <c r="GL5" s="247"/>
      <c r="GM5" s="247"/>
      <c r="GN5" s="247"/>
      <c r="GO5" s="247"/>
      <c r="GP5" s="247"/>
      <c r="GQ5" s="247"/>
      <c r="GR5" s="247"/>
      <c r="GS5" s="247"/>
      <c r="GT5" s="247"/>
      <c r="GU5" s="247"/>
      <c r="GV5" s="247"/>
      <c r="GW5" s="247"/>
      <c r="GX5" s="247"/>
      <c r="GY5" s="247"/>
      <c r="GZ5" s="247"/>
      <c r="HA5" s="247"/>
      <c r="HB5" s="247"/>
      <c r="HC5" s="247"/>
      <c r="HD5" s="247"/>
      <c r="HE5" s="247"/>
      <c r="HF5" s="247"/>
      <c r="HG5" s="247"/>
      <c r="HH5" s="247"/>
      <c r="HI5" s="247"/>
      <c r="HJ5" s="247"/>
      <c r="HK5" s="247"/>
      <c r="HL5" s="247"/>
      <c r="HM5" s="247"/>
      <c r="HN5" s="247"/>
      <c r="HO5" s="247"/>
      <c r="HP5" s="247"/>
      <c r="HQ5" s="247"/>
      <c r="HR5" s="247"/>
      <c r="HS5" s="247"/>
      <c r="HT5" s="247"/>
      <c r="HU5" s="247"/>
      <c r="HV5" s="247"/>
      <c r="HW5" s="247"/>
      <c r="HX5" s="247"/>
      <c r="HY5" s="247"/>
      <c r="HZ5" s="247"/>
      <c r="IA5" s="247"/>
      <c r="IB5" s="247"/>
      <c r="IC5" s="247"/>
      <c r="ID5" s="247"/>
      <c r="IE5" s="247"/>
      <c r="IF5" s="247"/>
      <c r="IG5" s="247"/>
      <c r="IH5" s="247"/>
      <c r="II5" s="247"/>
      <c r="IJ5" s="247"/>
      <c r="IK5" s="247"/>
      <c r="IL5" s="247"/>
      <c r="IM5" s="247"/>
      <c r="IN5" s="247"/>
      <c r="IO5" s="247"/>
      <c r="IP5" s="247"/>
      <c r="IQ5" s="247"/>
      <c r="IR5" s="247"/>
      <c r="IS5" s="247"/>
      <c r="IT5" s="247"/>
      <c r="IU5" s="247"/>
    </row>
    <row r="6" spans="1:256" s="246" customFormat="1" ht="18">
      <c r="B6" s="253"/>
      <c r="C6" s="255"/>
      <c r="D6" s="247"/>
      <c r="E6" s="247"/>
      <c r="F6" s="256"/>
      <c r="G6" s="256"/>
      <c r="H6" s="256"/>
      <c r="I6" s="256"/>
      <c r="J6" s="256"/>
      <c r="K6" s="256"/>
      <c r="L6" s="256"/>
      <c r="M6" s="256"/>
      <c r="N6" s="256"/>
      <c r="O6" s="256"/>
      <c r="P6" s="256"/>
      <c r="Q6" s="247"/>
      <c r="R6" s="247"/>
      <c r="S6" s="247"/>
      <c r="T6" s="247"/>
      <c r="U6" s="247"/>
      <c r="V6" s="247"/>
      <c r="W6" s="247"/>
      <c r="X6" s="247"/>
      <c r="Y6" s="247"/>
      <c r="Z6" s="247"/>
      <c r="AA6" s="247"/>
      <c r="AB6" s="247"/>
      <c r="AC6" s="247"/>
      <c r="AD6" s="247"/>
      <c r="AE6" s="247"/>
      <c r="AF6" s="247"/>
      <c r="AG6" s="247"/>
      <c r="AH6" s="247"/>
      <c r="AI6" s="247"/>
      <c r="AJ6" s="247"/>
      <c r="AK6" s="247"/>
      <c r="AL6" s="247"/>
      <c r="AM6" s="247"/>
      <c r="AN6" s="247"/>
      <c r="AO6" s="247"/>
      <c r="AP6" s="247"/>
      <c r="AQ6" s="247"/>
      <c r="AR6" s="247"/>
      <c r="AS6" s="247"/>
      <c r="AT6" s="247"/>
      <c r="AU6" s="247"/>
      <c r="AV6" s="247"/>
      <c r="AW6" s="247"/>
      <c r="AX6" s="247"/>
      <c r="AY6" s="247"/>
      <c r="AZ6" s="247"/>
      <c r="BA6" s="247"/>
      <c r="BB6" s="247"/>
      <c r="BC6" s="247"/>
      <c r="BD6" s="247"/>
      <c r="BE6" s="247"/>
      <c r="BF6" s="247"/>
      <c r="BG6" s="247"/>
      <c r="BH6" s="247"/>
      <c r="BI6" s="247"/>
      <c r="BJ6" s="247"/>
      <c r="BK6" s="247"/>
      <c r="BL6" s="247"/>
      <c r="BM6" s="247"/>
      <c r="BN6" s="247"/>
      <c r="BO6" s="247"/>
      <c r="BP6" s="247"/>
      <c r="BQ6" s="247"/>
      <c r="BR6" s="247"/>
      <c r="BS6" s="247"/>
      <c r="BT6" s="247"/>
      <c r="BU6" s="247"/>
      <c r="BV6" s="247"/>
      <c r="BW6" s="247"/>
      <c r="BX6" s="247"/>
      <c r="BY6" s="247"/>
      <c r="BZ6" s="247"/>
      <c r="CA6" s="247"/>
      <c r="CB6" s="247"/>
      <c r="CC6" s="247"/>
      <c r="CD6" s="247"/>
      <c r="CE6" s="247"/>
      <c r="CF6" s="247"/>
      <c r="CG6" s="247"/>
      <c r="CH6" s="247"/>
      <c r="CI6" s="247"/>
      <c r="CJ6" s="247"/>
      <c r="CK6" s="247"/>
      <c r="CL6" s="247"/>
      <c r="CM6" s="247"/>
      <c r="CN6" s="247"/>
      <c r="CO6" s="247"/>
      <c r="CP6" s="247"/>
      <c r="CQ6" s="247"/>
      <c r="CR6" s="247"/>
      <c r="CS6" s="247"/>
      <c r="CT6" s="247"/>
      <c r="CU6" s="247"/>
      <c r="CV6" s="247"/>
      <c r="CW6" s="247"/>
      <c r="CX6" s="247"/>
      <c r="CY6" s="247"/>
      <c r="CZ6" s="247"/>
      <c r="DA6" s="247"/>
      <c r="DB6" s="247"/>
      <c r="DC6" s="247"/>
      <c r="DD6" s="247"/>
      <c r="DE6" s="247"/>
      <c r="DF6" s="247"/>
      <c r="DG6" s="247"/>
      <c r="DH6" s="247"/>
      <c r="DI6" s="247"/>
      <c r="DJ6" s="247"/>
      <c r="DK6" s="247"/>
      <c r="DL6" s="247"/>
      <c r="DM6" s="247"/>
      <c r="DN6" s="247"/>
      <c r="DO6" s="247"/>
      <c r="DP6" s="247"/>
      <c r="DQ6" s="247"/>
      <c r="DR6" s="247"/>
      <c r="DS6" s="247"/>
      <c r="DT6" s="247"/>
      <c r="DU6" s="247"/>
      <c r="DV6" s="247"/>
      <c r="DW6" s="247"/>
      <c r="DX6" s="247"/>
      <c r="DY6" s="247"/>
      <c r="DZ6" s="247"/>
      <c r="EA6" s="247"/>
      <c r="EB6" s="247"/>
      <c r="EC6" s="247"/>
      <c r="ED6" s="247"/>
      <c r="EE6" s="247"/>
      <c r="EF6" s="247"/>
      <c r="EG6" s="247"/>
      <c r="EH6" s="247"/>
      <c r="EI6" s="247"/>
      <c r="EJ6" s="247"/>
      <c r="EK6" s="247"/>
      <c r="EL6" s="247"/>
      <c r="EM6" s="247"/>
      <c r="EN6" s="247"/>
      <c r="EO6" s="247"/>
      <c r="EP6" s="247"/>
      <c r="EQ6" s="247"/>
      <c r="ER6" s="247"/>
      <c r="ES6" s="247"/>
      <c r="ET6" s="247"/>
      <c r="EU6" s="247"/>
      <c r="EV6" s="247"/>
      <c r="EW6" s="247"/>
      <c r="EX6" s="247"/>
      <c r="EY6" s="247"/>
      <c r="EZ6" s="247"/>
      <c r="FA6" s="247"/>
      <c r="FB6" s="247"/>
      <c r="FC6" s="247"/>
      <c r="FD6" s="247"/>
      <c r="FE6" s="247"/>
      <c r="FF6" s="247"/>
      <c r="FG6" s="247"/>
      <c r="FH6" s="247"/>
      <c r="FI6" s="247"/>
      <c r="FJ6" s="247"/>
      <c r="FK6" s="247"/>
      <c r="FL6" s="247"/>
      <c r="FM6" s="247"/>
      <c r="FN6" s="247"/>
      <c r="FO6" s="247"/>
      <c r="FP6" s="247"/>
      <c r="FQ6" s="247"/>
      <c r="FR6" s="247"/>
      <c r="FS6" s="247"/>
      <c r="FT6" s="247"/>
      <c r="FU6" s="247"/>
      <c r="FV6" s="247"/>
      <c r="FW6" s="247"/>
      <c r="FX6" s="247"/>
      <c r="FY6" s="247"/>
      <c r="FZ6" s="247"/>
      <c r="GA6" s="247"/>
      <c r="GB6" s="247"/>
      <c r="GC6" s="247"/>
      <c r="GD6" s="247"/>
      <c r="GE6" s="247"/>
      <c r="GF6" s="247"/>
      <c r="GG6" s="247"/>
      <c r="GH6" s="247"/>
      <c r="GI6" s="247"/>
      <c r="GJ6" s="247"/>
      <c r="GK6" s="247"/>
      <c r="GL6" s="247"/>
      <c r="GM6" s="247"/>
      <c r="GN6" s="247"/>
      <c r="GO6" s="247"/>
      <c r="GP6" s="247"/>
      <c r="GQ6" s="247"/>
      <c r="GR6" s="247"/>
      <c r="GS6" s="247"/>
      <c r="GT6" s="247"/>
      <c r="GU6" s="247"/>
      <c r="GV6" s="247"/>
      <c r="GW6" s="247"/>
      <c r="GX6" s="247"/>
      <c r="GY6" s="247"/>
      <c r="GZ6" s="247"/>
      <c r="HA6" s="247"/>
      <c r="HB6" s="247"/>
      <c r="HC6" s="247"/>
      <c r="HD6" s="247"/>
      <c r="HE6" s="247"/>
      <c r="HF6" s="247"/>
      <c r="HG6" s="247"/>
      <c r="HH6" s="247"/>
      <c r="HI6" s="247"/>
      <c r="HJ6" s="247"/>
      <c r="HK6" s="247"/>
      <c r="HL6" s="247"/>
      <c r="HM6" s="247"/>
      <c r="HN6" s="247"/>
      <c r="HO6" s="247"/>
      <c r="HP6" s="247"/>
      <c r="HQ6" s="247"/>
      <c r="HR6" s="247"/>
      <c r="HS6" s="247"/>
      <c r="HT6" s="247"/>
      <c r="HU6" s="247"/>
      <c r="HV6" s="247"/>
      <c r="HW6" s="247"/>
      <c r="HX6" s="247"/>
      <c r="HY6" s="247"/>
      <c r="HZ6" s="247"/>
      <c r="IA6" s="247"/>
      <c r="IB6" s="247"/>
      <c r="IC6" s="247"/>
      <c r="ID6" s="247"/>
      <c r="IE6" s="247"/>
      <c r="IF6" s="247"/>
      <c r="IG6" s="247"/>
      <c r="IH6" s="247"/>
      <c r="II6" s="247"/>
      <c r="IJ6" s="247"/>
      <c r="IK6" s="247"/>
      <c r="IL6" s="247"/>
      <c r="IM6" s="247"/>
      <c r="IN6" s="247"/>
      <c r="IO6" s="247"/>
      <c r="IP6" s="247"/>
      <c r="IQ6" s="247"/>
      <c r="IR6" s="247"/>
      <c r="IS6" s="247"/>
      <c r="IT6" s="247"/>
      <c r="IU6" s="247"/>
    </row>
    <row r="7" spans="1:256" s="246" customFormat="1" ht="18">
      <c r="B7" s="253" t="s">
        <v>532</v>
      </c>
      <c r="C7" s="253" t="s">
        <v>533</v>
      </c>
      <c r="D7" s="257"/>
      <c r="E7" s="258"/>
      <c r="F7" s="256"/>
      <c r="G7" s="256"/>
      <c r="H7" s="256"/>
      <c r="I7" s="256"/>
      <c r="J7" s="256"/>
      <c r="K7" s="256"/>
      <c r="L7" s="256"/>
      <c r="M7" s="256"/>
      <c r="N7" s="256"/>
      <c r="O7" s="256"/>
      <c r="P7" s="256"/>
      <c r="Q7" s="247"/>
      <c r="R7" s="247"/>
      <c r="S7" s="247"/>
      <c r="T7" s="247"/>
      <c r="U7" s="247"/>
      <c r="V7" s="247"/>
      <c r="W7" s="247"/>
      <c r="X7" s="247"/>
      <c r="Y7" s="247"/>
      <c r="Z7" s="247"/>
      <c r="AA7" s="247"/>
      <c r="AB7" s="247"/>
      <c r="AC7" s="247"/>
      <c r="AD7" s="247"/>
      <c r="AE7" s="247"/>
      <c r="AF7" s="247"/>
      <c r="AG7" s="247"/>
      <c r="AH7" s="247"/>
      <c r="AI7" s="247"/>
      <c r="AJ7" s="247"/>
      <c r="AK7" s="247"/>
      <c r="AL7" s="247"/>
      <c r="AM7" s="247"/>
      <c r="AN7" s="247"/>
      <c r="AO7" s="247"/>
      <c r="AP7" s="247"/>
      <c r="AQ7" s="247"/>
      <c r="AR7" s="247"/>
      <c r="AS7" s="247"/>
      <c r="AT7" s="247"/>
      <c r="AU7" s="247"/>
      <c r="AV7" s="247"/>
      <c r="AW7" s="247"/>
      <c r="AX7" s="247"/>
      <c r="AY7" s="247"/>
      <c r="AZ7" s="247"/>
      <c r="BA7" s="247"/>
      <c r="BB7" s="247"/>
      <c r="BC7" s="247"/>
      <c r="BD7" s="247"/>
      <c r="BE7" s="247"/>
      <c r="BF7" s="247"/>
      <c r="BG7" s="247"/>
      <c r="BH7" s="247"/>
      <c r="BI7" s="247"/>
      <c r="BJ7" s="247"/>
      <c r="BK7" s="247"/>
      <c r="BL7" s="247"/>
      <c r="BM7" s="247"/>
      <c r="BN7" s="247"/>
      <c r="BO7" s="247"/>
      <c r="BP7" s="247"/>
      <c r="BQ7" s="247"/>
      <c r="BR7" s="247"/>
      <c r="BS7" s="247"/>
      <c r="BT7" s="247"/>
      <c r="BU7" s="247"/>
      <c r="BV7" s="247"/>
      <c r="BW7" s="247"/>
      <c r="BX7" s="247"/>
      <c r="BY7" s="247"/>
      <c r="BZ7" s="247"/>
      <c r="CA7" s="247"/>
      <c r="CB7" s="247"/>
      <c r="CC7" s="247"/>
      <c r="CD7" s="247"/>
      <c r="CE7" s="247"/>
      <c r="CF7" s="247"/>
      <c r="CG7" s="247"/>
      <c r="CH7" s="247"/>
      <c r="CI7" s="247"/>
      <c r="CJ7" s="247"/>
      <c r="CK7" s="247"/>
      <c r="CL7" s="247"/>
      <c r="CM7" s="247"/>
      <c r="CN7" s="247"/>
      <c r="CO7" s="247"/>
      <c r="CP7" s="247"/>
      <c r="CQ7" s="247"/>
      <c r="CR7" s="247"/>
      <c r="CS7" s="247"/>
      <c r="CT7" s="247"/>
      <c r="CU7" s="247"/>
      <c r="CV7" s="247"/>
      <c r="CW7" s="247"/>
      <c r="CX7" s="247"/>
      <c r="CY7" s="247"/>
      <c r="CZ7" s="247"/>
      <c r="DA7" s="247"/>
      <c r="DB7" s="247"/>
      <c r="DC7" s="247"/>
      <c r="DD7" s="247"/>
      <c r="DE7" s="247"/>
      <c r="DF7" s="247"/>
      <c r="DG7" s="247"/>
      <c r="DH7" s="247"/>
      <c r="DI7" s="247"/>
      <c r="DJ7" s="247"/>
      <c r="DK7" s="247"/>
      <c r="DL7" s="247"/>
      <c r="DM7" s="247"/>
      <c r="DN7" s="247"/>
      <c r="DO7" s="247"/>
      <c r="DP7" s="247"/>
      <c r="DQ7" s="247"/>
      <c r="DR7" s="247"/>
      <c r="DS7" s="247"/>
      <c r="DT7" s="247"/>
      <c r="DU7" s="247"/>
      <c r="DV7" s="247"/>
      <c r="DW7" s="247"/>
      <c r="DX7" s="247"/>
      <c r="DY7" s="247"/>
      <c r="DZ7" s="247"/>
      <c r="EA7" s="247"/>
      <c r="EB7" s="247"/>
      <c r="EC7" s="247"/>
      <c r="ED7" s="247"/>
      <c r="EE7" s="247"/>
      <c r="EF7" s="247"/>
      <c r="EG7" s="247"/>
      <c r="EH7" s="247"/>
      <c r="EI7" s="247"/>
      <c r="EJ7" s="247"/>
      <c r="EK7" s="247"/>
      <c r="EL7" s="247"/>
      <c r="EM7" s="247"/>
      <c r="EN7" s="247"/>
      <c r="EO7" s="247"/>
      <c r="EP7" s="247"/>
      <c r="EQ7" s="247"/>
      <c r="ER7" s="247"/>
      <c r="ES7" s="247"/>
      <c r="ET7" s="247"/>
      <c r="EU7" s="247"/>
      <c r="EV7" s="247"/>
      <c r="EW7" s="247"/>
      <c r="EX7" s="247"/>
      <c r="EY7" s="247"/>
      <c r="EZ7" s="247"/>
      <c r="FA7" s="247"/>
      <c r="FB7" s="247"/>
      <c r="FC7" s="247"/>
      <c r="FD7" s="247"/>
      <c r="FE7" s="247"/>
      <c r="FF7" s="247"/>
      <c r="FG7" s="247"/>
      <c r="FH7" s="247"/>
      <c r="FI7" s="247"/>
      <c r="FJ7" s="247"/>
      <c r="FK7" s="247"/>
      <c r="FL7" s="247"/>
      <c r="FM7" s="247"/>
      <c r="FN7" s="247"/>
      <c r="FO7" s="247"/>
      <c r="FP7" s="247"/>
      <c r="FQ7" s="247"/>
      <c r="FR7" s="247"/>
      <c r="FS7" s="247"/>
      <c r="FT7" s="247"/>
      <c r="FU7" s="247"/>
      <c r="FV7" s="247"/>
      <c r="FW7" s="247"/>
      <c r="FX7" s="247"/>
      <c r="FY7" s="247"/>
      <c r="FZ7" s="247"/>
      <c r="GA7" s="247"/>
      <c r="GB7" s="247"/>
      <c r="GC7" s="247"/>
      <c r="GD7" s="247"/>
      <c r="GE7" s="247"/>
      <c r="GF7" s="247"/>
      <c r="GG7" s="247"/>
      <c r="GH7" s="247"/>
      <c r="GI7" s="247"/>
      <c r="GJ7" s="247"/>
      <c r="GK7" s="247"/>
      <c r="GL7" s="247"/>
      <c r="GM7" s="247"/>
      <c r="GN7" s="247"/>
      <c r="GO7" s="247"/>
      <c r="GP7" s="247"/>
      <c r="GQ7" s="247"/>
      <c r="GR7" s="247"/>
      <c r="GS7" s="247"/>
      <c r="GT7" s="247"/>
      <c r="GU7" s="247"/>
      <c r="GV7" s="247"/>
      <c r="GW7" s="247"/>
      <c r="GX7" s="247"/>
      <c r="GY7" s="247"/>
      <c r="GZ7" s="247"/>
      <c r="HA7" s="247"/>
      <c r="HB7" s="247"/>
      <c r="HC7" s="247"/>
      <c r="HD7" s="247"/>
      <c r="HE7" s="247"/>
      <c r="HF7" s="247"/>
      <c r="HG7" s="247"/>
      <c r="HH7" s="247"/>
      <c r="HI7" s="247"/>
      <c r="HJ7" s="247"/>
      <c r="HK7" s="247"/>
      <c r="HL7" s="247"/>
      <c r="HM7" s="247"/>
      <c r="HN7" s="247"/>
      <c r="HO7" s="247"/>
      <c r="HP7" s="247"/>
      <c r="HQ7" s="247"/>
      <c r="HR7" s="247"/>
      <c r="HS7" s="247"/>
      <c r="HT7" s="247"/>
      <c r="HU7" s="247"/>
      <c r="HV7" s="247"/>
      <c r="HW7" s="247"/>
      <c r="HX7" s="247"/>
      <c r="HY7" s="247"/>
      <c r="HZ7" s="247"/>
      <c r="IA7" s="247"/>
      <c r="IB7" s="247"/>
      <c r="IC7" s="247"/>
      <c r="ID7" s="247"/>
      <c r="IE7" s="247"/>
      <c r="IF7" s="247"/>
      <c r="IG7" s="247"/>
      <c r="IH7" s="247"/>
      <c r="II7" s="247"/>
      <c r="IJ7" s="247"/>
      <c r="IK7" s="247"/>
      <c r="IL7" s="247"/>
      <c r="IM7" s="247"/>
      <c r="IN7" s="247"/>
      <c r="IO7" s="247"/>
      <c r="IP7" s="247"/>
      <c r="IQ7" s="247"/>
      <c r="IR7" s="247"/>
      <c r="IS7" s="247"/>
      <c r="IT7" s="247"/>
      <c r="IU7" s="247"/>
    </row>
    <row r="8" spans="1:256" s="246" customFormat="1" ht="18">
      <c r="B8" s="253" t="s">
        <v>534</v>
      </c>
      <c r="C8" s="253" t="s">
        <v>535</v>
      </c>
      <c r="D8" s="257"/>
      <c r="E8" s="258"/>
      <c r="F8" s="256"/>
      <c r="G8" s="256"/>
      <c r="H8" s="256"/>
      <c r="I8" s="256"/>
      <c r="J8" s="256"/>
      <c r="K8" s="256"/>
      <c r="L8" s="256"/>
      <c r="M8" s="256"/>
      <c r="N8" s="256"/>
      <c r="O8" s="256"/>
      <c r="P8" s="256"/>
      <c r="Q8" s="247"/>
      <c r="R8" s="247"/>
      <c r="S8" s="247"/>
      <c r="T8" s="247"/>
      <c r="U8" s="247"/>
      <c r="V8" s="247"/>
      <c r="W8" s="247"/>
      <c r="X8" s="247"/>
      <c r="Y8" s="247"/>
      <c r="Z8" s="247"/>
      <c r="AA8" s="247"/>
      <c r="AB8" s="247"/>
      <c r="AC8" s="247"/>
      <c r="AD8" s="247"/>
      <c r="AE8" s="247"/>
      <c r="AF8" s="247"/>
      <c r="AG8" s="247"/>
      <c r="AH8" s="247"/>
      <c r="AI8" s="247"/>
      <c r="AJ8" s="247"/>
      <c r="AK8" s="247"/>
      <c r="AL8" s="247"/>
      <c r="AM8" s="247"/>
      <c r="AN8" s="247"/>
      <c r="AO8" s="247"/>
      <c r="AP8" s="247"/>
      <c r="AQ8" s="247"/>
      <c r="AR8" s="247"/>
      <c r="AS8" s="247"/>
      <c r="AT8" s="247"/>
      <c r="AU8" s="247"/>
      <c r="AV8" s="247"/>
      <c r="AW8" s="247"/>
      <c r="AX8" s="247"/>
      <c r="AY8" s="247"/>
      <c r="AZ8" s="247"/>
      <c r="BA8" s="247"/>
      <c r="BB8" s="247"/>
      <c r="BC8" s="247"/>
      <c r="BD8" s="247"/>
      <c r="BE8" s="247"/>
      <c r="BF8" s="247"/>
      <c r="BG8" s="247"/>
      <c r="BH8" s="247"/>
      <c r="BI8" s="247"/>
      <c r="BJ8" s="247"/>
      <c r="BK8" s="247"/>
      <c r="BL8" s="247"/>
      <c r="BM8" s="247"/>
      <c r="BN8" s="247"/>
      <c r="BO8" s="247"/>
      <c r="BP8" s="247"/>
      <c r="BQ8" s="247"/>
      <c r="BR8" s="247"/>
      <c r="BS8" s="247"/>
      <c r="BT8" s="247"/>
      <c r="BU8" s="247"/>
      <c r="BV8" s="247"/>
      <c r="BW8" s="247"/>
      <c r="BX8" s="247"/>
      <c r="BY8" s="247"/>
      <c r="BZ8" s="247"/>
      <c r="CA8" s="247"/>
      <c r="CB8" s="247"/>
      <c r="CC8" s="247"/>
      <c r="CD8" s="247"/>
      <c r="CE8" s="247"/>
      <c r="CF8" s="247"/>
      <c r="CG8" s="247"/>
      <c r="CH8" s="247"/>
      <c r="CI8" s="247"/>
      <c r="CJ8" s="247"/>
      <c r="CK8" s="247"/>
      <c r="CL8" s="247"/>
      <c r="CM8" s="247"/>
      <c r="CN8" s="247"/>
      <c r="CO8" s="247"/>
      <c r="CP8" s="247"/>
      <c r="CQ8" s="247"/>
      <c r="CR8" s="247"/>
      <c r="CS8" s="247"/>
      <c r="CT8" s="247"/>
      <c r="CU8" s="247"/>
      <c r="CV8" s="247"/>
      <c r="CW8" s="247"/>
      <c r="CX8" s="247"/>
      <c r="CY8" s="247"/>
      <c r="CZ8" s="247"/>
      <c r="DA8" s="247"/>
      <c r="DB8" s="247"/>
      <c r="DC8" s="247"/>
      <c r="DD8" s="247"/>
      <c r="DE8" s="247"/>
      <c r="DF8" s="247"/>
      <c r="DG8" s="247"/>
      <c r="DH8" s="247"/>
      <c r="DI8" s="247"/>
      <c r="DJ8" s="247"/>
      <c r="DK8" s="247"/>
      <c r="DL8" s="247"/>
      <c r="DM8" s="247"/>
      <c r="DN8" s="247"/>
      <c r="DO8" s="247"/>
      <c r="DP8" s="247"/>
      <c r="DQ8" s="247"/>
      <c r="DR8" s="247"/>
      <c r="DS8" s="247"/>
      <c r="DT8" s="247"/>
      <c r="DU8" s="247"/>
      <c r="DV8" s="247"/>
      <c r="DW8" s="247"/>
      <c r="DX8" s="247"/>
      <c r="DY8" s="247"/>
      <c r="DZ8" s="247"/>
      <c r="EA8" s="247"/>
      <c r="EB8" s="247"/>
      <c r="EC8" s="247"/>
      <c r="ED8" s="247"/>
      <c r="EE8" s="247"/>
      <c r="EF8" s="247"/>
      <c r="EG8" s="247"/>
      <c r="EH8" s="247"/>
      <c r="EI8" s="247"/>
      <c r="EJ8" s="247"/>
      <c r="EK8" s="247"/>
      <c r="EL8" s="247"/>
      <c r="EM8" s="247"/>
      <c r="EN8" s="247"/>
      <c r="EO8" s="247"/>
      <c r="EP8" s="247"/>
      <c r="EQ8" s="247"/>
      <c r="ER8" s="247"/>
      <c r="ES8" s="247"/>
      <c r="ET8" s="247"/>
      <c r="EU8" s="247"/>
      <c r="EV8" s="247"/>
      <c r="EW8" s="247"/>
      <c r="EX8" s="247"/>
      <c r="EY8" s="247"/>
      <c r="EZ8" s="247"/>
      <c r="FA8" s="247"/>
      <c r="FB8" s="247"/>
      <c r="FC8" s="247"/>
      <c r="FD8" s="247"/>
      <c r="FE8" s="247"/>
      <c r="FF8" s="247"/>
      <c r="FG8" s="247"/>
      <c r="FH8" s="247"/>
      <c r="FI8" s="247"/>
      <c r="FJ8" s="247"/>
      <c r="FK8" s="247"/>
      <c r="FL8" s="247"/>
      <c r="FM8" s="247"/>
      <c r="FN8" s="247"/>
      <c r="FO8" s="247"/>
      <c r="FP8" s="247"/>
      <c r="FQ8" s="247"/>
      <c r="FR8" s="247"/>
      <c r="FS8" s="247"/>
      <c r="FT8" s="247"/>
      <c r="FU8" s="247"/>
      <c r="FV8" s="247"/>
      <c r="FW8" s="247"/>
      <c r="FX8" s="247"/>
      <c r="FY8" s="247"/>
      <c r="FZ8" s="247"/>
      <c r="GA8" s="247"/>
      <c r="GB8" s="247"/>
      <c r="GC8" s="247"/>
      <c r="GD8" s="247"/>
      <c r="GE8" s="247"/>
      <c r="GF8" s="247"/>
      <c r="GG8" s="247"/>
      <c r="GH8" s="247"/>
      <c r="GI8" s="247"/>
      <c r="GJ8" s="247"/>
      <c r="GK8" s="247"/>
      <c r="GL8" s="247"/>
      <c r="GM8" s="247"/>
      <c r="GN8" s="247"/>
      <c r="GO8" s="247"/>
      <c r="GP8" s="247"/>
      <c r="GQ8" s="247"/>
      <c r="GR8" s="247"/>
      <c r="GS8" s="247"/>
      <c r="GT8" s="247"/>
      <c r="GU8" s="247"/>
      <c r="GV8" s="247"/>
      <c r="GW8" s="247"/>
      <c r="GX8" s="247"/>
      <c r="GY8" s="247"/>
      <c r="GZ8" s="247"/>
      <c r="HA8" s="247"/>
      <c r="HB8" s="247"/>
      <c r="HC8" s="247"/>
      <c r="HD8" s="247"/>
      <c r="HE8" s="247"/>
      <c r="HF8" s="247"/>
      <c r="HG8" s="247"/>
      <c r="HH8" s="247"/>
      <c r="HI8" s="247"/>
      <c r="HJ8" s="247"/>
      <c r="HK8" s="247"/>
      <c r="HL8" s="247"/>
      <c r="HM8" s="247"/>
      <c r="HN8" s="247"/>
      <c r="HO8" s="247"/>
      <c r="HP8" s="247"/>
      <c r="HQ8" s="247"/>
      <c r="HR8" s="247"/>
      <c r="HS8" s="247"/>
      <c r="HT8" s="247"/>
      <c r="HU8" s="247"/>
      <c r="HV8" s="247"/>
      <c r="HW8" s="247"/>
      <c r="HX8" s="247"/>
      <c r="HY8" s="247"/>
      <c r="HZ8" s="247"/>
      <c r="IA8" s="247"/>
      <c r="IB8" s="247"/>
      <c r="IC8" s="247"/>
      <c r="ID8" s="247"/>
      <c r="IE8" s="247"/>
      <c r="IF8" s="247"/>
      <c r="IG8" s="247"/>
      <c r="IH8" s="247"/>
      <c r="II8" s="247"/>
      <c r="IJ8" s="247"/>
      <c r="IK8" s="247"/>
      <c r="IL8" s="247"/>
      <c r="IM8" s="247"/>
      <c r="IN8" s="247"/>
      <c r="IO8" s="247"/>
      <c r="IP8" s="247"/>
      <c r="IQ8" s="247"/>
      <c r="IR8" s="247"/>
      <c r="IS8" s="247"/>
      <c r="IT8" s="247"/>
      <c r="IU8" s="247"/>
    </row>
    <row r="9" spans="1:256" s="246" customFormat="1" ht="18">
      <c r="B9" s="253" t="s">
        <v>536</v>
      </c>
      <c r="C9" s="253" t="s">
        <v>537</v>
      </c>
      <c r="D9" s="257"/>
      <c r="E9" s="258"/>
      <c r="F9" s="256"/>
      <c r="G9" s="256"/>
      <c r="H9" s="256"/>
      <c r="I9" s="256"/>
      <c r="J9" s="256"/>
      <c r="K9" s="256"/>
      <c r="L9" s="256"/>
      <c r="M9" s="256"/>
      <c r="N9" s="256"/>
      <c r="O9" s="256"/>
      <c r="P9" s="256"/>
      <c r="Q9" s="247"/>
      <c r="R9" s="247"/>
      <c r="S9" s="247"/>
      <c r="T9" s="247"/>
      <c r="U9" s="247"/>
      <c r="V9" s="247"/>
      <c r="W9" s="247"/>
      <c r="X9" s="247"/>
      <c r="Y9" s="247"/>
      <c r="Z9" s="247"/>
      <c r="AA9" s="247"/>
      <c r="AB9" s="247"/>
      <c r="AC9" s="247"/>
      <c r="AD9" s="247"/>
      <c r="AE9" s="247"/>
      <c r="AF9" s="247"/>
      <c r="AG9" s="247"/>
      <c r="AH9" s="247"/>
      <c r="AI9" s="247"/>
      <c r="AJ9" s="247"/>
      <c r="AK9" s="247"/>
      <c r="AL9" s="247"/>
      <c r="AM9" s="247"/>
      <c r="AN9" s="247"/>
      <c r="AO9" s="247"/>
      <c r="AP9" s="247"/>
      <c r="AQ9" s="247"/>
      <c r="AR9" s="247"/>
      <c r="AS9" s="247"/>
      <c r="AT9" s="247"/>
      <c r="AU9" s="247"/>
      <c r="AV9" s="247"/>
      <c r="AW9" s="247"/>
      <c r="AX9" s="247"/>
      <c r="AY9" s="247"/>
      <c r="AZ9" s="247"/>
      <c r="BA9" s="247"/>
      <c r="BB9" s="247"/>
      <c r="BC9" s="247"/>
      <c r="BD9" s="247"/>
      <c r="BE9" s="247"/>
      <c r="BF9" s="247"/>
      <c r="BG9" s="247"/>
      <c r="BH9" s="247"/>
      <c r="BI9" s="247"/>
      <c r="BJ9" s="247"/>
      <c r="BK9" s="247"/>
      <c r="BL9" s="247"/>
      <c r="BM9" s="247"/>
      <c r="BN9" s="247"/>
      <c r="BO9" s="247"/>
      <c r="BP9" s="247"/>
      <c r="BQ9" s="247"/>
      <c r="BR9" s="247"/>
      <c r="BS9" s="247"/>
      <c r="BT9" s="247"/>
      <c r="BU9" s="247"/>
      <c r="BV9" s="247"/>
      <c r="BW9" s="247"/>
      <c r="BX9" s="247"/>
      <c r="BY9" s="247"/>
      <c r="BZ9" s="247"/>
      <c r="CA9" s="247"/>
      <c r="CB9" s="247"/>
      <c r="CC9" s="247"/>
      <c r="CD9" s="247"/>
      <c r="CE9" s="247"/>
      <c r="CF9" s="247"/>
      <c r="CG9" s="247"/>
      <c r="CH9" s="247"/>
      <c r="CI9" s="247"/>
      <c r="CJ9" s="247"/>
      <c r="CK9" s="247"/>
      <c r="CL9" s="247"/>
      <c r="CM9" s="247"/>
      <c r="CN9" s="247"/>
      <c r="CO9" s="247"/>
      <c r="CP9" s="247"/>
      <c r="CQ9" s="247"/>
      <c r="CR9" s="247"/>
      <c r="CS9" s="247"/>
      <c r="CT9" s="247"/>
      <c r="CU9" s="247"/>
      <c r="CV9" s="247"/>
      <c r="CW9" s="247"/>
      <c r="CX9" s="247"/>
      <c r="CY9" s="247"/>
      <c r="CZ9" s="247"/>
      <c r="DA9" s="247"/>
      <c r="DB9" s="247"/>
      <c r="DC9" s="247"/>
      <c r="DD9" s="247"/>
      <c r="DE9" s="247"/>
      <c r="DF9" s="247"/>
      <c r="DG9" s="247"/>
      <c r="DH9" s="247"/>
      <c r="DI9" s="247"/>
      <c r="DJ9" s="247"/>
      <c r="DK9" s="247"/>
      <c r="DL9" s="247"/>
      <c r="DM9" s="247"/>
      <c r="DN9" s="247"/>
      <c r="DO9" s="247"/>
      <c r="DP9" s="247"/>
      <c r="DQ9" s="247"/>
      <c r="DR9" s="247"/>
      <c r="DS9" s="247"/>
      <c r="DT9" s="247"/>
      <c r="DU9" s="247"/>
      <c r="DV9" s="247"/>
      <c r="DW9" s="247"/>
      <c r="DX9" s="247"/>
      <c r="DY9" s="247"/>
      <c r="DZ9" s="247"/>
      <c r="EA9" s="247"/>
      <c r="EB9" s="247"/>
      <c r="EC9" s="247"/>
      <c r="ED9" s="247"/>
      <c r="EE9" s="247"/>
      <c r="EF9" s="247"/>
      <c r="EG9" s="247"/>
      <c r="EH9" s="247"/>
      <c r="EI9" s="247"/>
      <c r="EJ9" s="247"/>
      <c r="EK9" s="247"/>
      <c r="EL9" s="247"/>
      <c r="EM9" s="247"/>
      <c r="EN9" s="247"/>
      <c r="EO9" s="247"/>
      <c r="EP9" s="247"/>
      <c r="EQ9" s="247"/>
      <c r="ER9" s="247"/>
      <c r="ES9" s="247"/>
      <c r="ET9" s="247"/>
      <c r="EU9" s="247"/>
      <c r="EV9" s="247"/>
      <c r="EW9" s="247"/>
      <c r="EX9" s="247"/>
      <c r="EY9" s="247"/>
      <c r="EZ9" s="247"/>
      <c r="FA9" s="247"/>
      <c r="FB9" s="247"/>
      <c r="FC9" s="247"/>
      <c r="FD9" s="247"/>
      <c r="FE9" s="247"/>
      <c r="FF9" s="247"/>
      <c r="FG9" s="247"/>
      <c r="FH9" s="247"/>
      <c r="FI9" s="247"/>
      <c r="FJ9" s="247"/>
      <c r="FK9" s="247"/>
      <c r="FL9" s="247"/>
      <c r="FM9" s="247"/>
      <c r="FN9" s="247"/>
      <c r="FO9" s="247"/>
      <c r="FP9" s="247"/>
      <c r="FQ9" s="247"/>
      <c r="FR9" s="247"/>
      <c r="FS9" s="247"/>
      <c r="FT9" s="247"/>
      <c r="FU9" s="247"/>
      <c r="FV9" s="247"/>
      <c r="FW9" s="247"/>
      <c r="FX9" s="247"/>
      <c r="FY9" s="247"/>
      <c r="FZ9" s="247"/>
      <c r="GA9" s="247"/>
      <c r="GB9" s="247"/>
      <c r="GC9" s="247"/>
      <c r="GD9" s="247"/>
      <c r="GE9" s="247"/>
      <c r="GF9" s="247"/>
      <c r="GG9" s="247"/>
      <c r="GH9" s="247"/>
      <c r="GI9" s="247"/>
      <c r="GJ9" s="247"/>
      <c r="GK9" s="247"/>
      <c r="GL9" s="247"/>
      <c r="GM9" s="247"/>
      <c r="GN9" s="247"/>
      <c r="GO9" s="247"/>
      <c r="GP9" s="247"/>
      <c r="GQ9" s="247"/>
      <c r="GR9" s="247"/>
      <c r="GS9" s="247"/>
      <c r="GT9" s="247"/>
      <c r="GU9" s="247"/>
      <c r="GV9" s="247"/>
      <c r="GW9" s="247"/>
      <c r="GX9" s="247"/>
      <c r="GY9" s="247"/>
      <c r="GZ9" s="247"/>
      <c r="HA9" s="247"/>
      <c r="HB9" s="247"/>
      <c r="HC9" s="247"/>
      <c r="HD9" s="247"/>
      <c r="HE9" s="247"/>
      <c r="HF9" s="247"/>
      <c r="HG9" s="247"/>
      <c r="HH9" s="247"/>
      <c r="HI9" s="247"/>
      <c r="HJ9" s="247"/>
      <c r="HK9" s="247"/>
      <c r="HL9" s="247"/>
      <c r="HM9" s="247"/>
      <c r="HN9" s="247"/>
      <c r="HO9" s="247"/>
      <c r="HP9" s="247"/>
      <c r="HQ9" s="247"/>
      <c r="HR9" s="247"/>
      <c r="HS9" s="247"/>
      <c r="HT9" s="247"/>
      <c r="HU9" s="247"/>
      <c r="HV9" s="247"/>
      <c r="HW9" s="247"/>
      <c r="HX9" s="247"/>
      <c r="HY9" s="247"/>
      <c r="HZ9" s="247"/>
      <c r="IA9" s="247"/>
      <c r="IB9" s="247"/>
      <c r="IC9" s="247"/>
      <c r="ID9" s="247"/>
      <c r="IE9" s="247"/>
      <c r="IF9" s="247"/>
      <c r="IG9" s="247"/>
      <c r="IH9" s="247"/>
      <c r="II9" s="247"/>
      <c r="IJ9" s="247"/>
      <c r="IK9" s="247"/>
      <c r="IL9" s="247"/>
      <c r="IM9" s="247"/>
      <c r="IN9" s="247"/>
      <c r="IO9" s="247"/>
      <c r="IP9" s="247"/>
      <c r="IQ9" s="247"/>
      <c r="IR9" s="247"/>
      <c r="IS9" s="247"/>
      <c r="IT9" s="247"/>
      <c r="IU9" s="247"/>
    </row>
    <row r="10" spans="1:256" s="259" customFormat="1" ht="18">
      <c r="B10" s="260"/>
      <c r="C10" s="260"/>
      <c r="D10" s="261"/>
      <c r="E10" s="260"/>
      <c r="F10" s="260"/>
      <c r="G10" s="260"/>
      <c r="H10" s="260"/>
      <c r="I10" s="260"/>
      <c r="J10" s="260"/>
      <c r="K10" s="260"/>
      <c r="L10" s="260"/>
      <c r="M10" s="260"/>
      <c r="N10" s="260"/>
      <c r="O10" s="260"/>
      <c r="P10" s="262"/>
      <c r="Q10" s="262"/>
      <c r="R10" s="262"/>
      <c r="S10" s="262"/>
      <c r="T10" s="262"/>
      <c r="U10" s="262"/>
      <c r="V10" s="262"/>
      <c r="W10" s="262"/>
      <c r="X10" s="262"/>
      <c r="Y10" s="262"/>
      <c r="Z10" s="262"/>
      <c r="AA10" s="262"/>
      <c r="AB10" s="262"/>
      <c r="AC10" s="262"/>
      <c r="AD10" s="262"/>
      <c r="AE10" s="262"/>
      <c r="AF10" s="262"/>
      <c r="AG10" s="262"/>
      <c r="AH10" s="262"/>
      <c r="AI10" s="262"/>
      <c r="AJ10" s="262"/>
      <c r="AK10" s="262"/>
      <c r="AL10" s="262"/>
      <c r="AM10" s="262"/>
      <c r="AN10" s="262"/>
      <c r="AO10" s="262"/>
      <c r="AP10" s="262"/>
      <c r="AQ10" s="262"/>
      <c r="AR10" s="262"/>
      <c r="AS10" s="262"/>
      <c r="AT10" s="262"/>
      <c r="AU10" s="262"/>
      <c r="AV10" s="262"/>
      <c r="AW10" s="262"/>
      <c r="AX10" s="262"/>
      <c r="AY10" s="262"/>
      <c r="AZ10" s="262"/>
      <c r="BA10" s="262"/>
      <c r="BB10" s="262"/>
      <c r="BC10" s="262"/>
      <c r="BD10" s="262"/>
      <c r="BE10" s="262"/>
      <c r="BF10" s="262"/>
      <c r="BG10" s="262"/>
      <c r="BH10" s="262"/>
      <c r="BI10" s="262"/>
      <c r="BJ10" s="262"/>
      <c r="BK10" s="262"/>
      <c r="BL10" s="262"/>
      <c r="BM10" s="262"/>
      <c r="BN10" s="262"/>
      <c r="BO10" s="262"/>
      <c r="BP10" s="262"/>
      <c r="BQ10" s="262"/>
      <c r="BR10" s="262"/>
      <c r="BS10" s="262"/>
      <c r="BT10" s="262"/>
      <c r="BU10" s="262"/>
      <c r="BV10" s="262"/>
      <c r="BW10" s="262"/>
      <c r="BX10" s="262"/>
      <c r="BY10" s="262"/>
      <c r="BZ10" s="262"/>
      <c r="CA10" s="262"/>
      <c r="CB10" s="262"/>
      <c r="CC10" s="262"/>
      <c r="CD10" s="262"/>
      <c r="CE10" s="262"/>
      <c r="CF10" s="262"/>
      <c r="CG10" s="262"/>
      <c r="CH10" s="262"/>
      <c r="CI10" s="262"/>
      <c r="CJ10" s="262"/>
      <c r="CK10" s="262"/>
      <c r="CL10" s="262"/>
      <c r="CM10" s="262"/>
      <c r="CN10" s="262"/>
      <c r="CO10" s="262"/>
      <c r="CP10" s="262"/>
      <c r="CQ10" s="262"/>
      <c r="CR10" s="262"/>
      <c r="CS10" s="262"/>
      <c r="CT10" s="262"/>
      <c r="CU10" s="262"/>
      <c r="CV10" s="262"/>
      <c r="CW10" s="262"/>
      <c r="CX10" s="262"/>
      <c r="CY10" s="262"/>
      <c r="CZ10" s="262"/>
      <c r="DA10" s="262"/>
      <c r="DB10" s="262"/>
      <c r="DC10" s="262"/>
      <c r="DD10" s="262"/>
      <c r="DE10" s="262"/>
      <c r="DF10" s="262"/>
      <c r="DG10" s="262"/>
      <c r="DH10" s="262"/>
      <c r="DI10" s="262"/>
      <c r="DJ10" s="262"/>
      <c r="DK10" s="262"/>
      <c r="DL10" s="262"/>
      <c r="DM10" s="262"/>
      <c r="DN10" s="262"/>
      <c r="DO10" s="262"/>
      <c r="DP10" s="262"/>
      <c r="DQ10" s="262"/>
      <c r="DR10" s="262"/>
      <c r="DS10" s="262"/>
      <c r="DT10" s="262"/>
      <c r="DU10" s="262"/>
      <c r="DV10" s="262"/>
      <c r="DW10" s="262"/>
      <c r="DX10" s="262"/>
      <c r="DY10" s="262"/>
      <c r="DZ10" s="262"/>
      <c r="EA10" s="262"/>
      <c r="EB10" s="262"/>
      <c r="EC10" s="262"/>
      <c r="ED10" s="262"/>
      <c r="EE10" s="262"/>
      <c r="EF10" s="262"/>
      <c r="EG10" s="262"/>
      <c r="EH10" s="262"/>
      <c r="EI10" s="262"/>
      <c r="EJ10" s="262"/>
      <c r="EK10" s="262"/>
      <c r="EL10" s="262"/>
      <c r="EM10" s="262"/>
      <c r="EN10" s="262"/>
      <c r="EO10" s="262"/>
      <c r="EP10" s="262"/>
      <c r="EQ10" s="262"/>
      <c r="ER10" s="262"/>
      <c r="ES10" s="262"/>
      <c r="ET10" s="262"/>
      <c r="EU10" s="262"/>
      <c r="EV10" s="262"/>
      <c r="EW10" s="262"/>
      <c r="EX10" s="262"/>
      <c r="EY10" s="262"/>
      <c r="EZ10" s="262"/>
      <c r="FA10" s="262"/>
      <c r="FB10" s="262"/>
      <c r="FC10" s="262"/>
      <c r="FD10" s="262"/>
      <c r="FE10" s="262"/>
      <c r="FF10" s="262"/>
      <c r="FG10" s="262"/>
      <c r="FH10" s="262"/>
      <c r="FI10" s="262"/>
      <c r="FJ10" s="262"/>
      <c r="FK10" s="262"/>
      <c r="FL10" s="262"/>
      <c r="FM10" s="262"/>
      <c r="FN10" s="262"/>
      <c r="FO10" s="262"/>
      <c r="FP10" s="262"/>
      <c r="FQ10" s="262"/>
      <c r="FR10" s="262"/>
      <c r="FS10" s="262"/>
      <c r="FT10" s="262"/>
      <c r="FU10" s="262"/>
      <c r="FV10" s="262"/>
      <c r="FW10" s="262"/>
      <c r="FX10" s="262"/>
      <c r="FY10" s="262"/>
      <c r="FZ10" s="262"/>
      <c r="GA10" s="262"/>
      <c r="GB10" s="262"/>
      <c r="GC10" s="262"/>
      <c r="GD10" s="262"/>
      <c r="GE10" s="262"/>
      <c r="GF10" s="262"/>
      <c r="GG10" s="262"/>
      <c r="GH10" s="262"/>
      <c r="GI10" s="262"/>
      <c r="GJ10" s="262"/>
      <c r="GK10" s="262"/>
      <c r="GL10" s="262"/>
      <c r="GM10" s="262"/>
      <c r="GN10" s="262"/>
      <c r="GO10" s="262"/>
      <c r="GP10" s="262"/>
      <c r="GQ10" s="262"/>
      <c r="GR10" s="262"/>
      <c r="GS10" s="262"/>
      <c r="GT10" s="262"/>
      <c r="GU10" s="262"/>
      <c r="GV10" s="262"/>
      <c r="GW10" s="262"/>
      <c r="GX10" s="262"/>
      <c r="GY10" s="262"/>
      <c r="GZ10" s="262"/>
      <c r="HA10" s="262"/>
      <c r="HB10" s="262"/>
      <c r="HC10" s="262"/>
      <c r="HD10" s="262"/>
      <c r="HE10" s="262"/>
      <c r="HF10" s="262"/>
      <c r="HG10" s="262"/>
      <c r="HH10" s="262"/>
      <c r="HI10" s="262"/>
      <c r="HJ10" s="262"/>
      <c r="HK10" s="262"/>
      <c r="HL10" s="262"/>
      <c r="HM10" s="262"/>
      <c r="HN10" s="262"/>
      <c r="HO10" s="262"/>
      <c r="HP10" s="262"/>
      <c r="HQ10" s="262"/>
      <c r="HR10" s="262"/>
      <c r="HS10" s="262"/>
      <c r="HT10" s="262"/>
      <c r="HU10" s="262"/>
      <c r="HV10" s="262"/>
      <c r="HW10" s="262"/>
      <c r="HX10" s="262"/>
      <c r="HY10" s="262"/>
      <c r="HZ10" s="262"/>
      <c r="IA10" s="262"/>
      <c r="IB10" s="262"/>
      <c r="IC10" s="262"/>
      <c r="ID10" s="262"/>
      <c r="IE10" s="262"/>
      <c r="IF10" s="262"/>
      <c r="IG10" s="262"/>
      <c r="IH10" s="262"/>
      <c r="II10" s="262"/>
      <c r="IJ10" s="262"/>
      <c r="IK10" s="262"/>
      <c r="IL10" s="262"/>
      <c r="IM10" s="262"/>
      <c r="IN10" s="262"/>
      <c r="IO10" s="262"/>
      <c r="IP10" s="262"/>
      <c r="IQ10" s="262"/>
      <c r="IR10" s="262"/>
      <c r="IS10" s="262"/>
      <c r="IT10" s="262"/>
      <c r="IU10" s="262"/>
    </row>
    <row r="11" spans="1:256" s="256" customFormat="1" ht="18">
      <c r="B11" s="263" t="s">
        <v>538</v>
      </c>
      <c r="C11" s="264"/>
      <c r="D11" s="264"/>
      <c r="E11" s="264"/>
      <c r="F11" s="265"/>
      <c r="G11" s="265"/>
      <c r="H11" s="265"/>
      <c r="I11" s="265"/>
      <c r="J11" s="265"/>
      <c r="K11" s="265"/>
      <c r="L11" s="265"/>
      <c r="M11" s="265"/>
      <c r="N11" s="265"/>
      <c r="O11" s="265"/>
      <c r="P11" s="266"/>
      <c r="Q11" s="247"/>
      <c r="R11" s="247"/>
      <c r="S11" s="247"/>
      <c r="T11" s="247"/>
      <c r="U11" s="247"/>
      <c r="V11" s="247"/>
      <c r="W11" s="247"/>
      <c r="X11" s="247"/>
      <c r="Y11" s="247"/>
      <c r="Z11" s="247"/>
      <c r="AA11" s="247"/>
      <c r="AB11" s="247"/>
      <c r="AC11" s="247"/>
      <c r="AD11" s="247"/>
      <c r="AE11" s="247"/>
      <c r="AF11" s="247"/>
      <c r="AG11" s="247"/>
      <c r="AH11" s="247"/>
      <c r="AI11" s="247"/>
      <c r="AJ11" s="247"/>
      <c r="AK11" s="247"/>
      <c r="AL11" s="247"/>
      <c r="AM11" s="247"/>
      <c r="AN11" s="247"/>
      <c r="AO11" s="247"/>
      <c r="AP11" s="247"/>
      <c r="AQ11" s="247"/>
      <c r="AR11" s="247"/>
      <c r="AS11" s="247"/>
      <c r="AT11" s="247"/>
      <c r="AU11" s="247"/>
      <c r="AV11" s="247"/>
      <c r="AW11" s="247"/>
      <c r="AX11" s="247"/>
      <c r="AY11" s="247"/>
      <c r="AZ11" s="247"/>
      <c r="BA11" s="247"/>
      <c r="BB11" s="247"/>
      <c r="BC11" s="247"/>
      <c r="BD11" s="247"/>
      <c r="BE11" s="247"/>
      <c r="BF11" s="247"/>
      <c r="BG11" s="247"/>
      <c r="BH11" s="247"/>
      <c r="BI11" s="247"/>
      <c r="BJ11" s="247"/>
      <c r="BK11" s="247"/>
      <c r="BL11" s="247"/>
      <c r="BM11" s="247"/>
      <c r="BN11" s="247"/>
      <c r="BO11" s="247"/>
      <c r="BP11" s="247"/>
      <c r="BQ11" s="247"/>
      <c r="BR11" s="247"/>
      <c r="BS11" s="247"/>
      <c r="BT11" s="247"/>
      <c r="BU11" s="247"/>
      <c r="BV11" s="247"/>
      <c r="BW11" s="247"/>
      <c r="BX11" s="247"/>
      <c r="BY11" s="247"/>
      <c r="BZ11" s="247"/>
      <c r="CA11" s="247"/>
      <c r="CB11" s="247"/>
      <c r="CC11" s="247"/>
      <c r="CD11" s="247"/>
      <c r="CE11" s="247"/>
      <c r="CF11" s="247"/>
      <c r="CG11" s="247"/>
      <c r="CH11" s="247"/>
      <c r="CI11" s="247"/>
      <c r="CJ11" s="247"/>
      <c r="CK11" s="247"/>
      <c r="CL11" s="247"/>
      <c r="CM11" s="247"/>
      <c r="CN11" s="247"/>
      <c r="CO11" s="247"/>
      <c r="CP11" s="247"/>
      <c r="CQ11" s="247"/>
      <c r="CR11" s="247"/>
      <c r="CS11" s="247"/>
      <c r="CT11" s="247"/>
      <c r="CU11" s="247"/>
      <c r="CV11" s="247"/>
      <c r="CW11" s="247"/>
      <c r="CX11" s="247"/>
      <c r="CY11" s="247"/>
      <c r="CZ11" s="247"/>
      <c r="DA11" s="247"/>
      <c r="DB11" s="247"/>
      <c r="DC11" s="247"/>
      <c r="DD11" s="247"/>
      <c r="DE11" s="247"/>
      <c r="DF11" s="247"/>
      <c r="DG11" s="247"/>
      <c r="DH11" s="247"/>
      <c r="DI11" s="247"/>
      <c r="DJ11" s="247"/>
      <c r="DK11" s="247"/>
      <c r="DL11" s="247"/>
      <c r="DM11" s="247"/>
      <c r="DN11" s="247"/>
      <c r="DO11" s="247"/>
      <c r="DP11" s="247"/>
      <c r="DQ11" s="247"/>
      <c r="DR11" s="247"/>
      <c r="DS11" s="247"/>
      <c r="DT11" s="247"/>
      <c r="DU11" s="247"/>
      <c r="DV11" s="247"/>
      <c r="DW11" s="247"/>
      <c r="DX11" s="247"/>
      <c r="DY11" s="247"/>
      <c r="DZ11" s="247"/>
      <c r="EA11" s="247"/>
      <c r="EB11" s="247"/>
      <c r="EC11" s="247"/>
      <c r="ED11" s="247"/>
      <c r="EE11" s="247"/>
      <c r="EF11" s="247"/>
      <c r="EG11" s="247"/>
      <c r="EH11" s="247"/>
      <c r="EI11" s="247"/>
      <c r="EJ11" s="247"/>
      <c r="EK11" s="247"/>
      <c r="EL11" s="247"/>
      <c r="EM11" s="247"/>
      <c r="EN11" s="247"/>
      <c r="EO11" s="247"/>
      <c r="EP11" s="247"/>
      <c r="EQ11" s="247"/>
      <c r="ER11" s="247"/>
      <c r="ES11" s="247"/>
      <c r="ET11" s="247"/>
      <c r="EU11" s="247"/>
      <c r="EV11" s="247"/>
      <c r="EW11" s="247"/>
      <c r="EX11" s="247"/>
      <c r="EY11" s="247"/>
      <c r="EZ11" s="247"/>
      <c r="FA11" s="247"/>
      <c r="FB11" s="247"/>
      <c r="FC11" s="247"/>
      <c r="FD11" s="247"/>
      <c r="FE11" s="247"/>
      <c r="FF11" s="247"/>
      <c r="FG11" s="247"/>
      <c r="FH11" s="247"/>
      <c r="FI11" s="247"/>
      <c r="FJ11" s="247"/>
      <c r="FK11" s="247"/>
      <c r="FL11" s="247"/>
      <c r="FM11" s="247"/>
      <c r="FN11" s="247"/>
      <c r="FO11" s="247"/>
      <c r="FP11" s="247"/>
      <c r="FQ11" s="247"/>
      <c r="FR11" s="247"/>
      <c r="FS11" s="247"/>
      <c r="FT11" s="247"/>
      <c r="FU11" s="247"/>
      <c r="FV11" s="247"/>
      <c r="FW11" s="247"/>
      <c r="FX11" s="247"/>
      <c r="FY11" s="247"/>
      <c r="FZ11" s="247"/>
      <c r="GA11" s="247"/>
      <c r="GB11" s="247"/>
      <c r="GC11" s="247"/>
      <c r="GD11" s="247"/>
      <c r="GE11" s="247"/>
      <c r="GF11" s="247"/>
      <c r="GG11" s="247"/>
      <c r="GH11" s="247"/>
      <c r="GI11" s="247"/>
      <c r="GJ11" s="247"/>
      <c r="GK11" s="247"/>
      <c r="GL11" s="247"/>
      <c r="GM11" s="247"/>
      <c r="GN11" s="247"/>
      <c r="GO11" s="247"/>
      <c r="GP11" s="247"/>
      <c r="GQ11" s="247"/>
      <c r="GR11" s="247"/>
      <c r="GS11" s="247"/>
      <c r="GT11" s="247"/>
      <c r="GU11" s="247"/>
      <c r="GV11" s="247"/>
      <c r="GW11" s="247"/>
      <c r="GX11" s="247"/>
      <c r="GY11" s="247"/>
      <c r="GZ11" s="247"/>
      <c r="HA11" s="247"/>
      <c r="HB11" s="247"/>
      <c r="HC11" s="247"/>
      <c r="HD11" s="247"/>
      <c r="HE11" s="247"/>
      <c r="HF11" s="247"/>
      <c r="HG11" s="247"/>
      <c r="HH11" s="247"/>
      <c r="HI11" s="247"/>
      <c r="HJ11" s="247"/>
      <c r="HK11" s="247"/>
      <c r="HL11" s="247"/>
      <c r="HM11" s="247"/>
      <c r="HN11" s="247"/>
      <c r="HO11" s="247"/>
      <c r="HP11" s="247"/>
      <c r="HQ11" s="247"/>
      <c r="HR11" s="247"/>
      <c r="HS11" s="247"/>
      <c r="HT11" s="247"/>
      <c r="HU11" s="247"/>
      <c r="HV11" s="247"/>
      <c r="HW11" s="247"/>
      <c r="HX11" s="247"/>
      <c r="HY11" s="247"/>
      <c r="HZ11" s="247"/>
      <c r="IA11" s="247"/>
      <c r="IB11" s="247"/>
      <c r="IC11" s="247"/>
      <c r="ID11" s="247"/>
      <c r="IE11" s="247"/>
      <c r="IF11" s="247"/>
      <c r="IG11" s="247"/>
      <c r="IH11" s="247"/>
      <c r="II11" s="247"/>
      <c r="IJ11" s="247"/>
      <c r="IK11" s="247"/>
      <c r="IL11" s="247"/>
      <c r="IM11" s="247"/>
      <c r="IN11" s="247"/>
      <c r="IO11" s="247"/>
      <c r="IP11" s="247"/>
      <c r="IQ11" s="247"/>
      <c r="IR11" s="247"/>
      <c r="IS11" s="247"/>
      <c r="IT11" s="247"/>
      <c r="IU11" s="247"/>
      <c r="IV11" s="247"/>
    </row>
    <row r="12" spans="1:256" s="256" customFormat="1" ht="18">
      <c r="B12" s="267" t="s">
        <v>539</v>
      </c>
      <c r="C12" s="265"/>
      <c r="D12" s="265"/>
      <c r="E12" s="268"/>
      <c r="F12" s="265"/>
      <c r="G12" s="265"/>
      <c r="H12" s="265"/>
      <c r="I12" s="265"/>
      <c r="J12" s="265"/>
      <c r="K12" s="265"/>
      <c r="L12" s="265"/>
      <c r="M12" s="265"/>
      <c r="N12" s="265"/>
      <c r="O12" s="265"/>
      <c r="P12" s="265"/>
    </row>
    <row r="13" spans="1:256" s="256" customFormat="1" ht="18">
      <c r="B13" s="267" t="s">
        <v>540</v>
      </c>
      <c r="C13" s="265"/>
      <c r="D13" s="265"/>
      <c r="E13" s="268"/>
      <c r="F13" s="265"/>
      <c r="G13" s="265"/>
      <c r="H13" s="265"/>
      <c r="I13" s="265"/>
      <c r="J13" s="265"/>
      <c r="K13" s="265"/>
      <c r="L13" s="265"/>
      <c r="M13" s="265"/>
      <c r="N13" s="265"/>
      <c r="O13" s="265"/>
      <c r="P13" s="265"/>
    </row>
    <row r="14" spans="1:256" s="269" customFormat="1" ht="18">
      <c r="B14" s="270"/>
      <c r="C14" s="271"/>
      <c r="D14" s="271"/>
      <c r="E14" s="272"/>
      <c r="F14" s="272"/>
      <c r="G14" s="272"/>
      <c r="H14" s="272"/>
      <c r="I14" s="272"/>
      <c r="J14" s="272"/>
      <c r="K14" s="272"/>
      <c r="L14" s="272"/>
      <c r="M14" s="272"/>
      <c r="N14" s="272"/>
      <c r="O14" s="272"/>
    </row>
    <row r="15" spans="1:256" s="247" customFormat="1" ht="18">
      <c r="B15" s="253" t="s">
        <v>541</v>
      </c>
      <c r="C15" s="252"/>
      <c r="D15" s="252"/>
      <c r="E15" s="253"/>
      <c r="F15" s="253"/>
      <c r="G15" s="253"/>
      <c r="H15" s="253"/>
      <c r="I15" s="253"/>
      <c r="J15" s="253"/>
      <c r="K15" s="253"/>
      <c r="L15" s="253"/>
      <c r="M15" s="253"/>
      <c r="N15" s="253"/>
      <c r="O15" s="253"/>
      <c r="P15" s="246"/>
      <c r="Q15" s="246"/>
      <c r="R15" s="246"/>
      <c r="S15" s="246"/>
      <c r="T15" s="246"/>
    </row>
    <row r="16" spans="1:256" s="100" customFormat="1">
      <c r="B16" s="273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</row>
    <row r="17" spans="2:16" s="247" customFormat="1">
      <c r="B17" s="274"/>
      <c r="C17" s="255"/>
      <c r="F17" s="246"/>
      <c r="G17" s="246"/>
      <c r="H17" s="246"/>
      <c r="I17" s="246"/>
      <c r="J17" s="246"/>
      <c r="K17" s="246"/>
      <c r="L17" s="246"/>
      <c r="M17" s="246"/>
      <c r="N17" s="246"/>
      <c r="O17" s="246"/>
      <c r="P17" s="246"/>
    </row>
    <row r="18" spans="2:16" s="247" customFormat="1">
      <c r="B18" s="274"/>
      <c r="C18" s="255"/>
      <c r="F18" s="246"/>
      <c r="G18" s="246"/>
      <c r="H18" s="246"/>
      <c r="I18" s="246"/>
      <c r="J18" s="246"/>
      <c r="K18" s="246"/>
      <c r="L18" s="246"/>
      <c r="M18" s="246"/>
      <c r="N18" s="246"/>
      <c r="O18" s="246"/>
      <c r="P18" s="246"/>
    </row>
    <row r="19" spans="2:16" s="100" customFormat="1" ht="18">
      <c r="B19" s="275" t="s">
        <v>542</v>
      </c>
      <c r="C19" s="276"/>
      <c r="D19" s="276"/>
    </row>
    <row r="20" spans="2:16" s="100" customFormat="1" ht="18">
      <c r="B20" s="275"/>
      <c r="C20" s="276"/>
      <c r="D20" s="276"/>
    </row>
    <row r="21" spans="2:16" s="100" customFormat="1" ht="18">
      <c r="B21" s="275" t="s">
        <v>543</v>
      </c>
      <c r="C21" s="276"/>
      <c r="D21" s="276"/>
    </row>
    <row r="22" spans="2:16" s="100" customFormat="1" ht="18">
      <c r="B22" s="275" t="s">
        <v>544</v>
      </c>
      <c r="C22" s="101"/>
      <c r="D22" s="101"/>
      <c r="E22" s="277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</row>
    <row r="23" spans="2:16" s="100" customFormat="1" ht="18">
      <c r="B23" s="275" t="s">
        <v>545</v>
      </c>
      <c r="C23" s="101"/>
      <c r="D23" s="101"/>
      <c r="E23" s="277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</row>
    <row r="24" spans="2:16" ht="18">
      <c r="B24" s="275" t="s">
        <v>546</v>
      </c>
    </row>
    <row r="25" spans="2:16" ht="18">
      <c r="B25" s="275" t="s">
        <v>547</v>
      </c>
    </row>
    <row r="26" spans="2:16">
      <c r="B26" s="276"/>
    </row>
    <row r="27" spans="2:16">
      <c r="B27" s="276"/>
    </row>
    <row r="28" spans="2:16" ht="18">
      <c r="B28" s="253" t="s">
        <v>548</v>
      </c>
    </row>
    <row r="29" spans="2:16" ht="18">
      <c r="B29" s="253" t="s">
        <v>549</v>
      </c>
    </row>
    <row r="30" spans="2:16" ht="18">
      <c r="B30" s="253" t="s">
        <v>550</v>
      </c>
    </row>
    <row r="31" spans="2:16" ht="18">
      <c r="B31" s="253" t="s">
        <v>551</v>
      </c>
    </row>
    <row r="32" spans="2:16" ht="18">
      <c r="B32" s="253" t="s">
        <v>552</v>
      </c>
    </row>
    <row r="33" spans="2:2" ht="18">
      <c r="B33" s="253" t="s">
        <v>553</v>
      </c>
    </row>
    <row r="34" spans="2:2" ht="18">
      <c r="B34" s="278"/>
    </row>
    <row r="35" spans="2:2" ht="18">
      <c r="B35" s="253" t="s">
        <v>554</v>
      </c>
    </row>
    <row r="36" spans="2:2" ht="18">
      <c r="B36" s="253"/>
    </row>
    <row r="37" spans="2:2" ht="18">
      <c r="B37" s="278" t="s">
        <v>555</v>
      </c>
    </row>
    <row r="38" spans="2:2" ht="18">
      <c r="B38" s="278" t="s">
        <v>556</v>
      </c>
    </row>
    <row r="39" spans="2:2" ht="18">
      <c r="B39" s="278"/>
    </row>
    <row r="40" spans="2:2" ht="18">
      <c r="B40" s="278"/>
    </row>
    <row r="41" spans="2:2" ht="18">
      <c r="B41" s="278"/>
    </row>
  </sheetData>
  <pageMargins left="0.70866141732283472" right="0.70866141732283472" top="0.74803149606299213" bottom="0.74803149606299213" header="0.31496062992125984" footer="0.31496062992125984"/>
  <pageSetup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glio3">
    <pageSetUpPr fitToPage="1"/>
  </sheetPr>
  <dimension ref="A1:BB277"/>
  <sheetViews>
    <sheetView showGridLines="0" tabSelected="1" zoomScale="55" zoomScaleNormal="55" workbookViewId="0">
      <pane ySplit="5" topLeftCell="A217" activePane="bottomLeft" state="frozen"/>
      <selection pane="bottomLeft" activeCell="AB245" sqref="AB245:AG245"/>
    </sheetView>
  </sheetViews>
  <sheetFormatPr defaultColWidth="9.140625" defaultRowHeight="18" outlineLevelRow="1" outlineLevelCol="1"/>
  <cols>
    <col min="1" max="1" width="9.7109375" style="27" customWidth="1"/>
    <col min="2" max="2" width="20.85546875" style="27" customWidth="1"/>
    <col min="3" max="3" width="50.7109375" style="28" bestFit="1" customWidth="1"/>
    <col min="4" max="4" width="34.7109375" style="29" bestFit="1" customWidth="1" outlineLevel="1"/>
    <col min="5" max="5" width="36.140625" style="4" customWidth="1"/>
    <col min="6" max="6" width="39.85546875" style="33" customWidth="1"/>
    <col min="7" max="12" width="4.28515625" style="16" customWidth="1" outlineLevel="1"/>
    <col min="13" max="13" width="5.28515625" style="16" customWidth="1" outlineLevel="1"/>
    <col min="14" max="17" width="13.85546875" style="16" customWidth="1" outlineLevel="1"/>
    <col min="18" max="18" width="12.85546875" style="16" customWidth="1" outlineLevel="1"/>
    <col min="19" max="22" width="13.85546875" style="135" customWidth="1" outlineLevel="1"/>
    <col min="23" max="23" width="12.85546875" style="135" customWidth="1" outlineLevel="1"/>
    <col min="24" max="24" width="10.140625" style="30" bestFit="1" customWidth="1"/>
    <col min="25" max="25" width="27.42578125" style="30" customWidth="1"/>
    <col min="26" max="26" width="10.140625" style="30" customWidth="1"/>
    <col min="27" max="27" width="27.42578125" style="30" customWidth="1"/>
    <col min="28" max="28" width="16" style="30" customWidth="1"/>
    <col min="29" max="29" width="27.42578125" style="30" customWidth="1"/>
    <col min="30" max="30" width="17.42578125" style="31" customWidth="1"/>
    <col min="31" max="31" width="15.28515625" style="31" customWidth="1"/>
    <col min="32" max="32" width="12" style="31" customWidth="1"/>
    <col min="33" max="34" width="10.140625" style="31" customWidth="1"/>
    <col min="35" max="35" width="11" style="4" customWidth="1"/>
    <col min="36" max="44" width="3.5703125" style="56" customWidth="1"/>
    <col min="45" max="45" width="5.42578125" style="4" customWidth="1"/>
    <col min="46" max="16384" width="9.140625" style="4"/>
  </cols>
  <sheetData>
    <row r="1" spans="1:45" s="5" customFormat="1" ht="33.75">
      <c r="A1" s="52" t="s">
        <v>412</v>
      </c>
      <c r="B1" s="3"/>
      <c r="C1" s="14"/>
      <c r="D1" s="7"/>
      <c r="F1" s="17"/>
      <c r="G1" s="15"/>
      <c r="H1" s="15"/>
      <c r="I1" s="15"/>
      <c r="J1" s="15"/>
      <c r="K1" s="15"/>
      <c r="L1" s="15"/>
      <c r="M1" s="15"/>
      <c r="N1" s="72"/>
      <c r="O1" s="72"/>
      <c r="P1" s="72"/>
      <c r="Q1" s="72"/>
      <c r="R1" s="72"/>
      <c r="S1" s="72"/>
      <c r="T1" s="72"/>
      <c r="U1" s="72"/>
      <c r="V1" s="72"/>
      <c r="W1" s="72"/>
      <c r="X1" s="20"/>
      <c r="Y1" s="20"/>
      <c r="Z1" s="73"/>
      <c r="AA1" s="73"/>
      <c r="AB1" s="73"/>
      <c r="AC1" s="73"/>
      <c r="AD1" s="8"/>
      <c r="AE1" s="8"/>
      <c r="AF1" s="8"/>
      <c r="AG1" s="8"/>
      <c r="AH1" s="8"/>
      <c r="AJ1" s="10"/>
      <c r="AK1" s="10"/>
      <c r="AL1" s="10"/>
      <c r="AM1" s="10"/>
      <c r="AN1" s="10"/>
      <c r="AO1" s="10"/>
      <c r="AP1" s="10"/>
      <c r="AQ1" s="10"/>
      <c r="AR1" s="10"/>
    </row>
    <row r="2" spans="1:45" s="5" customFormat="1" ht="30">
      <c r="A2" s="6" t="s">
        <v>125</v>
      </c>
      <c r="B2" s="3"/>
      <c r="C2" s="14"/>
      <c r="D2" s="81"/>
      <c r="E2" s="67"/>
      <c r="F2" s="17"/>
      <c r="G2" s="15"/>
      <c r="H2" s="15"/>
      <c r="I2" s="15"/>
      <c r="J2" s="15"/>
      <c r="K2" s="15"/>
      <c r="L2" s="15"/>
      <c r="M2" s="15"/>
      <c r="N2" s="72"/>
      <c r="O2" s="72"/>
      <c r="P2" s="72"/>
      <c r="Q2" s="72"/>
      <c r="R2" s="72"/>
      <c r="S2" s="72"/>
      <c r="T2" s="72"/>
      <c r="U2" s="72"/>
      <c r="V2" s="72"/>
      <c r="W2" s="72"/>
      <c r="X2" s="20"/>
      <c r="Y2" s="20"/>
      <c r="Z2" s="73"/>
      <c r="AA2" s="73"/>
      <c r="AB2" s="73"/>
      <c r="AC2" s="73"/>
      <c r="AD2" s="8"/>
      <c r="AE2" s="8"/>
      <c r="AF2" s="8"/>
      <c r="AG2" s="8"/>
      <c r="AH2" s="8"/>
      <c r="AJ2" s="10"/>
      <c r="AK2" s="10"/>
      <c r="AL2" s="10"/>
      <c r="AM2" s="10"/>
      <c r="AN2" s="10"/>
      <c r="AO2" s="10"/>
      <c r="AP2" s="10"/>
      <c r="AQ2" s="10"/>
      <c r="AR2" s="10"/>
    </row>
    <row r="3" spans="1:45" s="5" customFormat="1" ht="18.75" customHeight="1">
      <c r="A3" s="3"/>
      <c r="B3" s="3"/>
      <c r="C3" s="66"/>
      <c r="D3" s="81"/>
      <c r="E3" s="67"/>
      <c r="F3" s="18"/>
      <c r="G3" s="15"/>
      <c r="H3" s="15"/>
      <c r="I3" s="15"/>
      <c r="J3" s="15"/>
      <c r="K3" s="15"/>
      <c r="L3" s="15"/>
      <c r="M3" s="15"/>
      <c r="N3" s="72"/>
      <c r="O3" s="72"/>
      <c r="P3" s="72"/>
      <c r="Q3" s="72"/>
      <c r="R3" s="72"/>
      <c r="S3" s="72"/>
      <c r="T3" s="72"/>
      <c r="U3" s="72"/>
      <c r="V3" s="72"/>
      <c r="W3" s="72"/>
      <c r="X3" s="20"/>
      <c r="Y3" s="20"/>
      <c r="Z3" s="73"/>
      <c r="AA3" s="73"/>
      <c r="AB3" s="73"/>
      <c r="AC3" s="73"/>
      <c r="AD3" s="8"/>
      <c r="AE3" s="8"/>
      <c r="AF3" s="8"/>
      <c r="AG3" s="8"/>
      <c r="AH3" s="8"/>
      <c r="AJ3" s="10"/>
      <c r="AK3" s="10"/>
      <c r="AL3" s="10"/>
      <c r="AM3" s="10"/>
      <c r="AN3" s="10"/>
      <c r="AO3" s="10"/>
      <c r="AP3" s="10"/>
      <c r="AQ3" s="10"/>
      <c r="AR3" s="10"/>
    </row>
    <row r="4" spans="1:45" s="12" customFormat="1" ht="35.25" customHeight="1">
      <c r="F4" s="1"/>
      <c r="G4" s="481" t="s">
        <v>1</v>
      </c>
      <c r="H4" s="482"/>
      <c r="I4" s="482"/>
      <c r="J4" s="482"/>
      <c r="K4" s="482"/>
      <c r="L4" s="482"/>
      <c r="M4" s="483"/>
      <c r="N4" s="83"/>
      <c r="O4" s="83"/>
      <c r="P4" s="83"/>
      <c r="Q4" s="83"/>
      <c r="R4" s="83"/>
      <c r="S4" s="83"/>
      <c r="T4" s="83"/>
      <c r="U4" s="83"/>
      <c r="V4" s="83"/>
      <c r="W4" s="83"/>
      <c r="X4" s="9"/>
      <c r="Y4" s="21"/>
      <c r="Z4" s="9"/>
      <c r="AA4" s="21"/>
      <c r="AB4" s="9"/>
      <c r="AC4" s="21"/>
      <c r="AD4" s="19"/>
      <c r="AE4" s="19"/>
      <c r="AF4" s="19"/>
      <c r="AG4" s="19"/>
      <c r="AH4" s="19"/>
      <c r="AI4" s="26"/>
      <c r="AJ4" s="478" t="s">
        <v>46</v>
      </c>
      <c r="AK4" s="479"/>
      <c r="AL4" s="479"/>
      <c r="AM4" s="479"/>
      <c r="AN4" s="479"/>
      <c r="AO4" s="479"/>
      <c r="AP4" s="479"/>
      <c r="AQ4" s="479"/>
      <c r="AR4" s="480"/>
    </row>
    <row r="5" spans="1:45" s="13" customFormat="1" ht="108.75">
      <c r="A5" s="22" t="s">
        <v>38</v>
      </c>
      <c r="B5" s="22" t="s">
        <v>37</v>
      </c>
      <c r="C5" s="22" t="s">
        <v>47</v>
      </c>
      <c r="D5" s="22"/>
      <c r="E5" s="22" t="s">
        <v>15</v>
      </c>
      <c r="F5" s="23" t="s">
        <v>0</v>
      </c>
      <c r="G5" s="55" t="s">
        <v>39</v>
      </c>
      <c r="H5" s="55" t="s">
        <v>40</v>
      </c>
      <c r="I5" s="55" t="s">
        <v>41</v>
      </c>
      <c r="J5" s="55" t="s">
        <v>42</v>
      </c>
      <c r="K5" s="55" t="s">
        <v>43</v>
      </c>
      <c r="L5" s="55" t="s">
        <v>44</v>
      </c>
      <c r="M5" s="55" t="s">
        <v>45</v>
      </c>
      <c r="N5" s="469" t="s">
        <v>190</v>
      </c>
      <c r="O5" s="470"/>
      <c r="P5" s="470"/>
      <c r="Q5" s="470"/>
      <c r="R5" s="470"/>
      <c r="S5" s="470"/>
      <c r="T5" s="470"/>
      <c r="U5" s="470"/>
      <c r="V5" s="470"/>
      <c r="W5" s="471"/>
      <c r="X5" s="459" t="s">
        <v>48</v>
      </c>
      <c r="Y5" s="460"/>
      <c r="Z5" s="460"/>
      <c r="AA5" s="460"/>
      <c r="AB5" s="460"/>
      <c r="AC5" s="460"/>
      <c r="AD5" s="460"/>
      <c r="AE5" s="460"/>
      <c r="AF5" s="460"/>
      <c r="AG5" s="461"/>
      <c r="AH5" s="62"/>
      <c r="AI5" s="103"/>
      <c r="AJ5" s="24" t="s">
        <v>20</v>
      </c>
      <c r="AK5" s="25" t="s">
        <v>21</v>
      </c>
      <c r="AL5" s="24" t="s">
        <v>22</v>
      </c>
      <c r="AM5" s="25" t="s">
        <v>23</v>
      </c>
      <c r="AN5" s="24" t="s">
        <v>24</v>
      </c>
      <c r="AO5" s="25" t="s">
        <v>25</v>
      </c>
      <c r="AP5" s="24" t="s">
        <v>26</v>
      </c>
      <c r="AQ5" s="25" t="s">
        <v>27</v>
      </c>
      <c r="AR5" s="24" t="s">
        <v>28</v>
      </c>
      <c r="AS5" s="11"/>
    </row>
    <row r="6" spans="1:45" s="43" customFormat="1" ht="20.25">
      <c r="A6" s="34" t="s">
        <v>49</v>
      </c>
      <c r="B6" s="35"/>
      <c r="C6" s="36"/>
      <c r="D6" s="57" t="s">
        <v>14</v>
      </c>
      <c r="E6" s="38"/>
      <c r="F6" s="39"/>
      <c r="G6" s="40"/>
      <c r="H6" s="40"/>
      <c r="I6" s="40"/>
      <c r="J6" s="40"/>
      <c r="K6" s="40"/>
      <c r="L6" s="40"/>
      <c r="M6" s="40"/>
      <c r="N6" s="474" t="s">
        <v>407</v>
      </c>
      <c r="O6" s="475"/>
      <c r="P6" s="475"/>
      <c r="Q6" s="475"/>
      <c r="R6" s="475"/>
      <c r="S6" s="474" t="s">
        <v>408</v>
      </c>
      <c r="T6" s="475"/>
      <c r="U6" s="475"/>
      <c r="V6" s="475"/>
      <c r="W6" s="475"/>
      <c r="X6" s="484" t="s">
        <v>222</v>
      </c>
      <c r="Y6" s="485"/>
      <c r="Z6" s="485"/>
      <c r="AA6" s="485"/>
      <c r="AB6" s="485"/>
      <c r="AC6" s="485"/>
      <c r="AD6" s="64"/>
      <c r="AE6" s="64"/>
      <c r="AF6" s="41"/>
      <c r="AG6" s="41"/>
      <c r="AH6" s="41"/>
      <c r="AI6" s="42"/>
      <c r="AJ6" s="53"/>
      <c r="AK6" s="53"/>
      <c r="AL6" s="53"/>
      <c r="AM6" s="53"/>
      <c r="AN6" s="53"/>
      <c r="AO6" s="53"/>
      <c r="AP6" s="53"/>
      <c r="AQ6" s="53"/>
      <c r="AR6" s="53"/>
    </row>
    <row r="7" spans="1:45" s="43" customFormat="1" ht="20.25">
      <c r="A7" s="34"/>
      <c r="B7" s="35"/>
      <c r="C7" s="36"/>
      <c r="D7" s="37"/>
      <c r="E7" s="38"/>
      <c r="F7" s="39"/>
      <c r="G7" s="40"/>
      <c r="H7" s="40"/>
      <c r="I7" s="40"/>
      <c r="J7" s="40"/>
      <c r="K7" s="40"/>
      <c r="L7" s="40"/>
      <c r="M7" s="40"/>
      <c r="N7" s="84" t="s">
        <v>185</v>
      </c>
      <c r="O7" s="84" t="s">
        <v>186</v>
      </c>
      <c r="P7" s="84" t="s">
        <v>187</v>
      </c>
      <c r="Q7" s="84" t="s">
        <v>188</v>
      </c>
      <c r="R7" s="84" t="s">
        <v>189</v>
      </c>
      <c r="S7" s="84" t="s">
        <v>185</v>
      </c>
      <c r="T7" s="84" t="s">
        <v>186</v>
      </c>
      <c r="U7" s="84" t="s">
        <v>187</v>
      </c>
      <c r="V7" s="84" t="s">
        <v>188</v>
      </c>
      <c r="W7" s="84" t="s">
        <v>189</v>
      </c>
      <c r="X7" s="472" t="s">
        <v>409</v>
      </c>
      <c r="Y7" s="473"/>
      <c r="Z7" s="476" t="s">
        <v>410</v>
      </c>
      <c r="AA7" s="477"/>
      <c r="AB7" s="476" t="s">
        <v>411</v>
      </c>
      <c r="AC7" s="477"/>
      <c r="AD7" s="65"/>
      <c r="AE7" s="65"/>
      <c r="AF7" s="41"/>
      <c r="AG7" s="41"/>
      <c r="AH7" s="41"/>
      <c r="AI7" s="42"/>
      <c r="AJ7" s="53"/>
      <c r="AK7" s="53"/>
      <c r="AL7" s="53"/>
      <c r="AM7" s="53"/>
      <c r="AN7" s="53"/>
      <c r="AO7" s="53"/>
      <c r="AP7" s="53"/>
      <c r="AQ7" s="53"/>
      <c r="AR7" s="53"/>
    </row>
    <row r="8" spans="1:45" s="43" customFormat="1" ht="50.25" customHeight="1">
      <c r="A8" s="45" t="s">
        <v>191</v>
      </c>
      <c r="B8" s="59"/>
      <c r="C8" s="87"/>
      <c r="D8" s="88"/>
      <c r="E8" s="58"/>
      <c r="F8" s="89"/>
      <c r="G8" s="90"/>
      <c r="H8" s="90"/>
      <c r="I8" s="90"/>
      <c r="J8" s="90"/>
      <c r="K8" s="90"/>
      <c r="L8" s="90"/>
      <c r="M8" s="90"/>
      <c r="N8" s="117">
        <v>58496280</v>
      </c>
      <c r="O8" s="117">
        <v>24226623</v>
      </c>
      <c r="P8" s="117">
        <v>38613751</v>
      </c>
      <c r="Q8" s="117">
        <v>24462233</v>
      </c>
      <c r="R8" s="117">
        <v>12467757</v>
      </c>
      <c r="S8" s="117">
        <v>58496280</v>
      </c>
      <c r="T8" s="117">
        <v>24226623</v>
      </c>
      <c r="U8" s="117">
        <v>38613751</v>
      </c>
      <c r="V8" s="117">
        <v>24462233</v>
      </c>
      <c r="W8" s="117">
        <v>12467757</v>
      </c>
      <c r="X8" s="91"/>
      <c r="Y8" s="91"/>
      <c r="Z8" s="221"/>
      <c r="AA8" s="221"/>
      <c r="AB8" s="223"/>
      <c r="AC8" s="223"/>
      <c r="AD8" s="92"/>
      <c r="AE8" s="92"/>
      <c r="AF8" s="93"/>
      <c r="AG8" s="93"/>
      <c r="AH8" s="93"/>
      <c r="AI8" s="61"/>
      <c r="AJ8" s="94"/>
      <c r="AK8" s="94"/>
      <c r="AL8" s="94"/>
      <c r="AM8" s="94"/>
      <c r="AN8" s="94"/>
      <c r="AO8" s="94"/>
      <c r="AP8" s="94"/>
      <c r="AQ8" s="94"/>
      <c r="AR8" s="94"/>
    </row>
    <row r="9" spans="1:45" s="32" customFormat="1" ht="15" customHeight="1">
      <c r="A9" s="227"/>
      <c r="B9" s="228"/>
      <c r="C9" s="229"/>
      <c r="D9" s="230"/>
      <c r="E9" s="231"/>
      <c r="F9" s="232"/>
      <c r="G9" s="233"/>
      <c r="H9" s="233"/>
      <c r="I9" s="233"/>
      <c r="J9" s="233"/>
      <c r="K9" s="233"/>
      <c r="L9" s="233"/>
      <c r="M9" s="233"/>
      <c r="N9" s="234"/>
      <c r="O9" s="234"/>
      <c r="P9" s="234"/>
      <c r="Q9" s="234"/>
      <c r="R9" s="234"/>
      <c r="S9" s="234"/>
      <c r="T9" s="234"/>
      <c r="U9" s="234"/>
      <c r="V9" s="234"/>
      <c r="W9" s="234"/>
      <c r="X9" s="235"/>
      <c r="Y9" s="235"/>
      <c r="Z9" s="235"/>
      <c r="AA9" s="235"/>
      <c r="AB9" s="235"/>
      <c r="AC9" s="235"/>
      <c r="AD9" s="156"/>
      <c r="AE9" s="156"/>
      <c r="AF9" s="236"/>
      <c r="AG9" s="236"/>
      <c r="AH9" s="236"/>
      <c r="AI9" s="60"/>
      <c r="AJ9" s="237"/>
      <c r="AK9" s="237"/>
      <c r="AL9" s="237"/>
      <c r="AM9" s="237"/>
      <c r="AN9" s="237"/>
      <c r="AO9" s="237"/>
      <c r="AP9" s="237"/>
      <c r="AQ9" s="237"/>
      <c r="AR9" s="237"/>
    </row>
    <row r="10" spans="1:45" s="178" customFormat="1" outlineLevel="1">
      <c r="A10" s="169" t="s">
        <v>49</v>
      </c>
      <c r="B10" s="170" t="s">
        <v>3</v>
      </c>
      <c r="C10" s="171" t="s">
        <v>271</v>
      </c>
      <c r="D10" s="187"/>
      <c r="E10" s="172" t="s">
        <v>166</v>
      </c>
      <c r="F10" s="173" t="s">
        <v>126</v>
      </c>
      <c r="G10" s="174" t="s">
        <v>2</v>
      </c>
      <c r="H10" s="174" t="s">
        <v>2</v>
      </c>
      <c r="I10" s="174" t="s">
        <v>2</v>
      </c>
      <c r="J10" s="174" t="s">
        <v>2</v>
      </c>
      <c r="K10" s="174" t="s">
        <v>2</v>
      </c>
      <c r="L10" s="174" t="s">
        <v>2</v>
      </c>
      <c r="M10" s="174" t="s">
        <v>2</v>
      </c>
      <c r="N10" s="117">
        <v>950000</v>
      </c>
      <c r="O10" s="117">
        <v>600872.41003271542</v>
      </c>
      <c r="P10" s="117">
        <v>293184.29661941115</v>
      </c>
      <c r="Q10" s="117">
        <v>118102.50817884404</v>
      </c>
      <c r="R10" s="117">
        <v>31079.607415485279</v>
      </c>
      <c r="S10" s="117">
        <v>950000</v>
      </c>
      <c r="T10" s="117">
        <v>600872.41003271542</v>
      </c>
      <c r="U10" s="117">
        <v>293184.29661941115</v>
      </c>
      <c r="V10" s="117">
        <v>118102.50817884404</v>
      </c>
      <c r="W10" s="117">
        <v>31079.607415485279</v>
      </c>
      <c r="X10" s="454">
        <v>5200</v>
      </c>
      <c r="Y10" s="454"/>
      <c r="Z10" s="454">
        <v>5500</v>
      </c>
      <c r="AA10" s="454"/>
      <c r="AB10" s="454">
        <v>4500</v>
      </c>
      <c r="AC10" s="454"/>
      <c r="AD10" s="239"/>
      <c r="AE10" s="239"/>
      <c r="AF10" s="239"/>
      <c r="AG10" s="239"/>
      <c r="AH10" s="239"/>
      <c r="AI10" s="2"/>
      <c r="AJ10" s="177" t="s">
        <v>6</v>
      </c>
      <c r="AK10" s="11" t="s">
        <v>6</v>
      </c>
      <c r="AL10" s="177" t="s">
        <v>6</v>
      </c>
      <c r="AM10" s="11" t="s">
        <v>29</v>
      </c>
      <c r="AN10" s="177" t="s">
        <v>6</v>
      </c>
      <c r="AO10" s="11" t="s">
        <v>6</v>
      </c>
      <c r="AP10" s="177"/>
      <c r="AQ10" s="11" t="s">
        <v>6</v>
      </c>
      <c r="AR10" s="177" t="s">
        <v>6</v>
      </c>
    </row>
    <row r="11" spans="1:45" s="178" customFormat="1" outlineLevel="1">
      <c r="A11" s="169" t="s">
        <v>49</v>
      </c>
      <c r="B11" s="170" t="s">
        <v>3</v>
      </c>
      <c r="C11" s="171" t="s">
        <v>272</v>
      </c>
      <c r="D11" s="187"/>
      <c r="E11" s="172" t="s">
        <v>376</v>
      </c>
      <c r="F11" s="173" t="s">
        <v>273</v>
      </c>
      <c r="G11" s="174" t="s">
        <v>2</v>
      </c>
      <c r="H11" s="174" t="s">
        <v>2</v>
      </c>
      <c r="I11" s="174" t="s">
        <v>2</v>
      </c>
      <c r="J11" s="174" t="s">
        <v>2</v>
      </c>
      <c r="K11" s="174" t="s">
        <v>2</v>
      </c>
      <c r="L11" s="174" t="s">
        <v>2</v>
      </c>
      <c r="M11" s="174" t="s">
        <v>2</v>
      </c>
      <c r="N11" s="117">
        <v>1050000</v>
      </c>
      <c r="O11" s="117">
        <v>676056.338028169</v>
      </c>
      <c r="P11" s="117">
        <v>278873.23943661974</v>
      </c>
      <c r="Q11" s="117">
        <v>113028.1690140845</v>
      </c>
      <c r="R11" s="117">
        <v>25352.112676056335</v>
      </c>
      <c r="S11" s="117">
        <v>1000000</v>
      </c>
      <c r="T11" s="117">
        <v>643863.17907444667</v>
      </c>
      <c r="U11" s="117">
        <v>265593.56136820931</v>
      </c>
      <c r="V11" s="117">
        <v>107645.87525150906</v>
      </c>
      <c r="W11" s="117">
        <v>24144.86921529175</v>
      </c>
      <c r="X11" s="454">
        <v>4900</v>
      </c>
      <c r="Y11" s="454"/>
      <c r="Z11" s="454">
        <v>5000</v>
      </c>
      <c r="AA11" s="454"/>
      <c r="AB11" s="454">
        <v>4100</v>
      </c>
      <c r="AC11" s="454"/>
      <c r="AD11" s="239"/>
      <c r="AE11" s="239"/>
      <c r="AF11" s="239"/>
      <c r="AG11" s="239"/>
      <c r="AH11" s="239"/>
      <c r="AI11" s="2"/>
      <c r="AJ11" s="177" t="s">
        <v>6</v>
      </c>
      <c r="AK11" s="11" t="s">
        <v>29</v>
      </c>
      <c r="AL11" s="177" t="s">
        <v>6</v>
      </c>
      <c r="AM11" s="11" t="s">
        <v>29</v>
      </c>
      <c r="AN11" s="177" t="s">
        <v>29</v>
      </c>
      <c r="AO11" s="11" t="s">
        <v>6</v>
      </c>
      <c r="AP11" s="177" t="s">
        <v>29</v>
      </c>
      <c r="AQ11" s="11" t="s">
        <v>6</v>
      </c>
      <c r="AR11" s="177"/>
    </row>
    <row r="12" spans="1:45" s="178" customFormat="1" outlineLevel="1">
      <c r="A12" s="169" t="s">
        <v>49</v>
      </c>
      <c r="B12" s="170" t="s">
        <v>3</v>
      </c>
      <c r="C12" s="171" t="s">
        <v>377</v>
      </c>
      <c r="D12" s="187"/>
      <c r="E12" s="172" t="s">
        <v>230</v>
      </c>
      <c r="F12" s="173" t="s">
        <v>209</v>
      </c>
      <c r="G12" s="174" t="s">
        <v>2</v>
      </c>
      <c r="H12" s="174"/>
      <c r="I12" s="174"/>
      <c r="J12" s="174"/>
      <c r="K12" s="174"/>
      <c r="L12" s="174"/>
      <c r="M12" s="186"/>
      <c r="N12" s="117">
        <v>1750000</v>
      </c>
      <c r="O12" s="117">
        <v>1100403.4761017999</v>
      </c>
      <c r="P12" s="117">
        <v>551831.16076970822</v>
      </c>
      <c r="Q12" s="117">
        <v>242240.84419615145</v>
      </c>
      <c r="R12" s="117">
        <v>45623.836126629423</v>
      </c>
      <c r="S12" s="117">
        <v>1700000</v>
      </c>
      <c r="T12" s="117">
        <v>1068963.3767846057</v>
      </c>
      <c r="U12" s="117">
        <v>536064.55617628794</v>
      </c>
      <c r="V12" s="117">
        <v>235319.67721911854</v>
      </c>
      <c r="W12" s="117">
        <v>44320.297951582863</v>
      </c>
      <c r="X12" s="454">
        <v>9700</v>
      </c>
      <c r="Y12" s="454"/>
      <c r="Z12" s="454">
        <v>10100</v>
      </c>
      <c r="AA12" s="454"/>
      <c r="AB12" s="454">
        <v>8300</v>
      </c>
      <c r="AC12" s="454"/>
      <c r="AD12" s="239"/>
      <c r="AE12" s="239"/>
      <c r="AF12" s="239"/>
      <c r="AG12" s="239"/>
      <c r="AH12" s="239"/>
      <c r="AI12" s="2"/>
      <c r="AJ12" s="177"/>
      <c r="AK12" s="11" t="s">
        <v>29</v>
      </c>
      <c r="AL12" s="177"/>
      <c r="AM12" s="11" t="s">
        <v>29</v>
      </c>
      <c r="AN12" s="177" t="s">
        <v>29</v>
      </c>
      <c r="AO12" s="11" t="s">
        <v>29</v>
      </c>
      <c r="AP12" s="177" t="s">
        <v>29</v>
      </c>
      <c r="AQ12" s="11"/>
      <c r="AR12" s="177"/>
    </row>
    <row r="13" spans="1:45" s="178" customFormat="1" outlineLevel="1">
      <c r="A13" s="169" t="s">
        <v>49</v>
      </c>
      <c r="B13" s="170" t="s">
        <v>3</v>
      </c>
      <c r="C13" s="171" t="s">
        <v>378</v>
      </c>
      <c r="D13" s="187"/>
      <c r="E13" s="172" t="s">
        <v>254</v>
      </c>
      <c r="F13" s="173" t="s">
        <v>274</v>
      </c>
      <c r="H13" s="174"/>
      <c r="I13" s="174"/>
      <c r="J13" s="174"/>
      <c r="K13" s="174"/>
      <c r="L13" s="174"/>
      <c r="M13" s="174" t="s">
        <v>2</v>
      </c>
      <c r="N13" s="117">
        <v>1400000</v>
      </c>
      <c r="O13" s="117">
        <v>893617.02127659577</v>
      </c>
      <c r="P13" s="117">
        <v>430984.04255319148</v>
      </c>
      <c r="Q13" s="117">
        <v>194547.87234042553</v>
      </c>
      <c r="R13" s="117">
        <v>41888.29787234043</v>
      </c>
      <c r="S13" s="117">
        <v>1400000</v>
      </c>
      <c r="T13" s="117">
        <v>873976.60818713449</v>
      </c>
      <c r="U13" s="117">
        <v>409356.72514619882</v>
      </c>
      <c r="V13" s="117">
        <v>191374.26900584798</v>
      </c>
      <c r="W13" s="117">
        <v>47076.023391812858</v>
      </c>
      <c r="X13" s="454">
        <v>7700</v>
      </c>
      <c r="Y13" s="454"/>
      <c r="Z13" s="454">
        <v>7800</v>
      </c>
      <c r="AA13" s="454"/>
      <c r="AB13" s="454">
        <v>6500</v>
      </c>
      <c r="AC13" s="454"/>
      <c r="AD13" s="241"/>
      <c r="AE13" s="241"/>
      <c r="AF13" s="241"/>
      <c r="AG13" s="241"/>
      <c r="AH13" s="241"/>
      <c r="AI13" s="2"/>
      <c r="AJ13" s="177"/>
      <c r="AK13" s="11" t="s">
        <v>29</v>
      </c>
      <c r="AL13" s="177"/>
      <c r="AM13" s="11" t="s">
        <v>29</v>
      </c>
      <c r="AN13" s="177" t="s">
        <v>29</v>
      </c>
      <c r="AO13" s="11" t="s">
        <v>29</v>
      </c>
      <c r="AP13" s="177" t="s">
        <v>29</v>
      </c>
      <c r="AQ13" s="11"/>
      <c r="AR13" s="177"/>
    </row>
    <row r="14" spans="1:45" s="178" customFormat="1" outlineLevel="1">
      <c r="A14" s="169" t="s">
        <v>49</v>
      </c>
      <c r="B14" s="170" t="s">
        <v>3</v>
      </c>
      <c r="C14" s="171" t="s">
        <v>275</v>
      </c>
      <c r="D14" s="179"/>
      <c r="E14" s="172" t="s">
        <v>211</v>
      </c>
      <c r="F14" s="180">
        <v>0.49305555555555558</v>
      </c>
      <c r="G14" s="174"/>
      <c r="H14" s="174" t="s">
        <v>2</v>
      </c>
      <c r="I14" s="174" t="s">
        <v>2</v>
      </c>
      <c r="J14" s="174" t="s">
        <v>2</v>
      </c>
      <c r="K14" s="174" t="s">
        <v>2</v>
      </c>
      <c r="L14" s="174" t="s">
        <v>2</v>
      </c>
      <c r="M14" s="181"/>
      <c r="N14" s="117">
        <v>950000</v>
      </c>
      <c r="O14" s="117">
        <v>535719.04127829557</v>
      </c>
      <c r="P14" s="117">
        <v>314347.53661784285</v>
      </c>
      <c r="Q14" s="117">
        <v>135985.35286284954</v>
      </c>
      <c r="R14" s="117">
        <v>41111.85086551265</v>
      </c>
      <c r="S14" s="117">
        <v>900000</v>
      </c>
      <c r="T14" s="117">
        <v>507523.30226364848</v>
      </c>
      <c r="U14" s="117">
        <v>297802.92942743009</v>
      </c>
      <c r="V14" s="117">
        <v>128828.22902796272</v>
      </c>
      <c r="W14" s="117">
        <v>38948.069241011988</v>
      </c>
      <c r="X14" s="454">
        <v>5500</v>
      </c>
      <c r="Y14" s="454"/>
      <c r="Z14" s="454">
        <v>5600</v>
      </c>
      <c r="AA14" s="454"/>
      <c r="AB14" s="454">
        <v>4600</v>
      </c>
      <c r="AC14" s="454"/>
      <c r="AD14" s="239"/>
      <c r="AE14" s="239"/>
      <c r="AF14" s="239"/>
      <c r="AG14" s="239"/>
      <c r="AH14" s="239"/>
      <c r="AI14" s="182"/>
      <c r="AJ14" s="177"/>
      <c r="AK14" s="11" t="s">
        <v>29</v>
      </c>
      <c r="AL14" s="177"/>
      <c r="AM14" s="11"/>
      <c r="AN14" s="177"/>
      <c r="AO14" s="11"/>
      <c r="AP14" s="177"/>
      <c r="AQ14" s="11"/>
      <c r="AR14" s="177" t="s">
        <v>29</v>
      </c>
    </row>
    <row r="15" spans="1:45" s="178" customFormat="1" outlineLevel="1">
      <c r="A15" s="169" t="s">
        <v>49</v>
      </c>
      <c r="B15" s="170" t="s">
        <v>3</v>
      </c>
      <c r="C15" s="171" t="s">
        <v>276</v>
      </c>
      <c r="D15" s="179"/>
      <c r="E15" s="172" t="s">
        <v>211</v>
      </c>
      <c r="F15" s="180" t="s">
        <v>277</v>
      </c>
      <c r="G15" s="174"/>
      <c r="H15" s="174" t="s">
        <v>2</v>
      </c>
      <c r="I15" s="174" t="s">
        <v>2</v>
      </c>
      <c r="J15" s="174" t="s">
        <v>2</v>
      </c>
      <c r="K15" s="174" t="s">
        <v>2</v>
      </c>
      <c r="L15" s="174" t="s">
        <v>2</v>
      </c>
      <c r="M15" s="181"/>
      <c r="N15" s="117">
        <v>1550000</v>
      </c>
      <c r="O15" s="117">
        <v>874067.90945406118</v>
      </c>
      <c r="P15" s="117">
        <v>512882.82290279632</v>
      </c>
      <c r="Q15" s="117">
        <v>221870.83888149136</v>
      </c>
      <c r="R15" s="117">
        <v>67077.230359520647</v>
      </c>
      <c r="S15" s="117">
        <v>1500000</v>
      </c>
      <c r="T15" s="117">
        <v>845872.1704394141</v>
      </c>
      <c r="U15" s="117">
        <v>496338.21571238351</v>
      </c>
      <c r="V15" s="117">
        <v>214713.71504660454</v>
      </c>
      <c r="W15" s="117">
        <v>64913.448735019971</v>
      </c>
      <c r="X15" s="454">
        <v>9000</v>
      </c>
      <c r="Y15" s="454"/>
      <c r="Z15" s="454">
        <v>9300</v>
      </c>
      <c r="AA15" s="454"/>
      <c r="AB15" s="454">
        <v>7600</v>
      </c>
      <c r="AC15" s="454"/>
      <c r="AD15" s="239"/>
      <c r="AE15" s="239"/>
      <c r="AF15" s="239"/>
      <c r="AG15" s="239"/>
      <c r="AH15" s="239"/>
      <c r="AI15" s="182"/>
      <c r="AJ15" s="177"/>
      <c r="AK15" s="11" t="s">
        <v>29</v>
      </c>
      <c r="AL15" s="177"/>
      <c r="AM15" s="11"/>
      <c r="AN15" s="177"/>
      <c r="AO15" s="11"/>
      <c r="AP15" s="177"/>
      <c r="AQ15" s="11"/>
      <c r="AR15" s="177" t="s">
        <v>29</v>
      </c>
    </row>
    <row r="16" spans="1:45" s="178" customFormat="1" outlineLevel="1">
      <c r="A16" s="169" t="s">
        <v>49</v>
      </c>
      <c r="B16" s="170" t="s">
        <v>3</v>
      </c>
      <c r="C16" s="171" t="s">
        <v>278</v>
      </c>
      <c r="D16" s="172"/>
      <c r="E16" s="172" t="s">
        <v>248</v>
      </c>
      <c r="F16" s="180">
        <v>0.51388888888888895</v>
      </c>
      <c r="G16" s="174" t="s">
        <v>2</v>
      </c>
      <c r="H16" s="174"/>
      <c r="I16" s="174"/>
      <c r="J16" s="174"/>
      <c r="K16" s="174"/>
      <c r="L16" s="174"/>
      <c r="M16" s="174"/>
      <c r="N16" s="117">
        <v>2100000</v>
      </c>
      <c r="O16" s="117">
        <v>1184615.3846153845</v>
      </c>
      <c r="P16" s="117">
        <v>636834.31952662719</v>
      </c>
      <c r="Q16" s="117">
        <v>296153.84615384613</v>
      </c>
      <c r="R16" s="117">
        <v>74556.213017751477</v>
      </c>
      <c r="S16" s="117">
        <v>2000000</v>
      </c>
      <c r="T16" s="117">
        <v>1128205.1282051282</v>
      </c>
      <c r="U16" s="117">
        <v>606508.87573964498</v>
      </c>
      <c r="V16" s="117">
        <v>282051.28205128206</v>
      </c>
      <c r="W16" s="117">
        <v>71005.91715976331</v>
      </c>
      <c r="X16" s="454">
        <v>11000</v>
      </c>
      <c r="Y16" s="454"/>
      <c r="Z16" s="454">
        <v>11100</v>
      </c>
      <c r="AA16" s="454"/>
      <c r="AB16" s="454">
        <v>9200</v>
      </c>
      <c r="AC16" s="454"/>
      <c r="AD16" s="175"/>
      <c r="AE16" s="175"/>
      <c r="AF16" s="175"/>
      <c r="AG16" s="175"/>
      <c r="AH16" s="175"/>
      <c r="AI16" s="176"/>
      <c r="AJ16" s="177" t="s">
        <v>6</v>
      </c>
      <c r="AK16" s="11" t="s">
        <v>6</v>
      </c>
      <c r="AL16" s="177" t="s">
        <v>6</v>
      </c>
      <c r="AM16" s="11" t="s">
        <v>6</v>
      </c>
      <c r="AN16" s="177" t="s">
        <v>6</v>
      </c>
      <c r="AO16" s="11" t="s">
        <v>29</v>
      </c>
      <c r="AP16" s="177" t="s">
        <v>29</v>
      </c>
      <c r="AQ16" s="11"/>
      <c r="AR16" s="177" t="s">
        <v>29</v>
      </c>
    </row>
    <row r="17" spans="1:44" s="178" customFormat="1" outlineLevel="1">
      <c r="A17" s="169" t="s">
        <v>49</v>
      </c>
      <c r="B17" s="170" t="s">
        <v>3</v>
      </c>
      <c r="C17" s="171" t="s">
        <v>279</v>
      </c>
      <c r="D17" s="172"/>
      <c r="E17" s="172" t="s">
        <v>248</v>
      </c>
      <c r="F17" s="180">
        <v>0.53819444444444442</v>
      </c>
      <c r="G17" s="174" t="s">
        <v>2</v>
      </c>
      <c r="H17" s="174"/>
      <c r="I17" s="174"/>
      <c r="J17" s="174"/>
      <c r="K17" s="174"/>
      <c r="L17" s="174"/>
      <c r="M17" s="174"/>
      <c r="N17" s="117">
        <v>3000000</v>
      </c>
      <c r="O17" s="117">
        <v>1642908.3094555875</v>
      </c>
      <c r="P17" s="117">
        <v>1039040.1146131805</v>
      </c>
      <c r="Q17" s="117">
        <v>502865.32951289398</v>
      </c>
      <c r="R17" s="117">
        <v>156876.79083094557</v>
      </c>
      <c r="S17" s="117">
        <v>2850000</v>
      </c>
      <c r="T17" s="117">
        <v>1560762.8939828083</v>
      </c>
      <c r="U17" s="117">
        <v>987088.10888252151</v>
      </c>
      <c r="V17" s="117">
        <v>477722.06303724926</v>
      </c>
      <c r="W17" s="117">
        <v>149032.95128939828</v>
      </c>
      <c r="X17" s="454">
        <v>17400</v>
      </c>
      <c r="Y17" s="454"/>
      <c r="Z17" s="454">
        <v>17800</v>
      </c>
      <c r="AA17" s="454"/>
      <c r="AB17" s="454">
        <v>14600</v>
      </c>
      <c r="AC17" s="454"/>
      <c r="AD17" s="175"/>
      <c r="AE17" s="175"/>
      <c r="AF17" s="175"/>
      <c r="AG17" s="175"/>
      <c r="AH17" s="175"/>
      <c r="AI17" s="176"/>
      <c r="AJ17" s="177" t="s">
        <v>6</v>
      </c>
      <c r="AK17" s="11" t="s">
        <v>6</v>
      </c>
      <c r="AL17" s="177" t="s">
        <v>6</v>
      </c>
      <c r="AM17" s="11" t="s">
        <v>6</v>
      </c>
      <c r="AN17" s="177" t="s">
        <v>6</v>
      </c>
      <c r="AO17" s="11" t="s">
        <v>29</v>
      </c>
      <c r="AP17" s="177" t="s">
        <v>29</v>
      </c>
      <c r="AQ17" s="11"/>
      <c r="AR17" s="177" t="s">
        <v>29</v>
      </c>
    </row>
    <row r="18" spans="1:44" s="178" customFormat="1" outlineLevel="1">
      <c r="A18" s="169" t="s">
        <v>49</v>
      </c>
      <c r="B18" s="170" t="s">
        <v>3</v>
      </c>
      <c r="C18" s="171" t="s">
        <v>280</v>
      </c>
      <c r="D18" s="172"/>
      <c r="E18" s="172" t="s">
        <v>174</v>
      </c>
      <c r="F18" s="180">
        <v>0.52083333333333337</v>
      </c>
      <c r="H18" s="174"/>
      <c r="I18" s="174"/>
      <c r="J18" s="174"/>
      <c r="K18" s="174"/>
      <c r="L18" s="174"/>
      <c r="M18" s="174" t="s">
        <v>2</v>
      </c>
      <c r="N18" s="117">
        <v>1450000</v>
      </c>
      <c r="O18" s="117">
        <v>787434.09490333905</v>
      </c>
      <c r="P18" s="117">
        <v>521558.28939660225</v>
      </c>
      <c r="Q18" s="117">
        <v>242091.38840070297</v>
      </c>
      <c r="R18" s="117">
        <v>62858.816637375508</v>
      </c>
      <c r="S18" s="117">
        <v>1350000</v>
      </c>
      <c r="T18" s="117">
        <v>733128.29525483295</v>
      </c>
      <c r="U18" s="117">
        <v>485588.75219683658</v>
      </c>
      <c r="V18" s="117">
        <v>225395.43057996483</v>
      </c>
      <c r="W18" s="117">
        <v>58523.725834797893</v>
      </c>
      <c r="X18" s="454">
        <v>8700</v>
      </c>
      <c r="Y18" s="454"/>
      <c r="Z18" s="454">
        <v>8800</v>
      </c>
      <c r="AA18" s="454"/>
      <c r="AB18" s="454">
        <v>7200</v>
      </c>
      <c r="AC18" s="454"/>
      <c r="AD18" s="175"/>
      <c r="AE18" s="175"/>
      <c r="AF18" s="175"/>
      <c r="AG18" s="175"/>
      <c r="AH18" s="175"/>
      <c r="AI18" s="176"/>
      <c r="AJ18" s="177" t="s">
        <v>6</v>
      </c>
      <c r="AK18" s="11" t="s">
        <v>6</v>
      </c>
      <c r="AL18" s="177" t="s">
        <v>6</v>
      </c>
      <c r="AM18" s="11" t="s">
        <v>6</v>
      </c>
      <c r="AN18" s="177" t="s">
        <v>6</v>
      </c>
      <c r="AO18" s="11" t="s">
        <v>29</v>
      </c>
      <c r="AP18" s="177" t="s">
        <v>29</v>
      </c>
      <c r="AQ18" s="11"/>
      <c r="AR18" s="177" t="s">
        <v>29</v>
      </c>
    </row>
    <row r="19" spans="1:44" s="178" customFormat="1" outlineLevel="1">
      <c r="A19" s="169" t="s">
        <v>49</v>
      </c>
      <c r="B19" s="170" t="s">
        <v>3</v>
      </c>
      <c r="C19" s="171" t="s">
        <v>281</v>
      </c>
      <c r="D19" s="172"/>
      <c r="E19" s="172" t="s">
        <v>174</v>
      </c>
      <c r="F19" s="180">
        <v>0.53819444444444442</v>
      </c>
      <c r="H19" s="174"/>
      <c r="I19" s="174"/>
      <c r="J19" s="174"/>
      <c r="K19" s="174"/>
      <c r="L19" s="174"/>
      <c r="M19" s="174" t="s">
        <v>2</v>
      </c>
      <c r="N19" s="117">
        <v>2000000</v>
      </c>
      <c r="O19" s="117">
        <v>1069238.377843719</v>
      </c>
      <c r="P19" s="117">
        <v>725024.72799208702</v>
      </c>
      <c r="Q19" s="117">
        <v>352126.60731948563</v>
      </c>
      <c r="R19" s="117">
        <v>81107.814045499515</v>
      </c>
      <c r="S19" s="117">
        <v>1900000</v>
      </c>
      <c r="T19" s="117">
        <v>1015776.4589515332</v>
      </c>
      <c r="U19" s="117">
        <v>688773.49159248278</v>
      </c>
      <c r="V19" s="117">
        <v>334520.27695351135</v>
      </c>
      <c r="W19" s="117">
        <v>77052.423343224538</v>
      </c>
      <c r="X19" s="454">
        <v>12100</v>
      </c>
      <c r="Y19" s="454"/>
      <c r="Z19" s="454">
        <v>12300</v>
      </c>
      <c r="AA19" s="454"/>
      <c r="AB19" s="454">
        <v>10100</v>
      </c>
      <c r="AC19" s="454"/>
      <c r="AD19" s="175"/>
      <c r="AE19" s="175"/>
      <c r="AF19" s="175"/>
      <c r="AG19" s="175"/>
      <c r="AH19" s="175"/>
      <c r="AI19" s="176"/>
      <c r="AJ19" s="177" t="s">
        <v>6</v>
      </c>
      <c r="AK19" s="11" t="s">
        <v>6</v>
      </c>
      <c r="AL19" s="177" t="s">
        <v>6</v>
      </c>
      <c r="AM19" s="11" t="s">
        <v>6</v>
      </c>
      <c r="AN19" s="177" t="s">
        <v>6</v>
      </c>
      <c r="AO19" s="11" t="s">
        <v>29</v>
      </c>
      <c r="AP19" s="177" t="s">
        <v>29</v>
      </c>
      <c r="AQ19" s="11"/>
      <c r="AR19" s="177" t="s">
        <v>29</v>
      </c>
    </row>
    <row r="20" spans="1:44" s="178" customFormat="1" outlineLevel="1">
      <c r="A20" s="169" t="s">
        <v>49</v>
      </c>
      <c r="B20" s="170" t="s">
        <v>3</v>
      </c>
      <c r="C20" s="171" t="s">
        <v>369</v>
      </c>
      <c r="D20" s="172"/>
      <c r="E20" s="172" t="s">
        <v>257</v>
      </c>
      <c r="F20" s="173" t="s">
        <v>127</v>
      </c>
      <c r="G20" s="174" t="s">
        <v>2</v>
      </c>
      <c r="H20" s="174" t="s">
        <v>2</v>
      </c>
      <c r="I20" s="174" t="s">
        <v>2</v>
      </c>
      <c r="J20" s="174" t="s">
        <v>2</v>
      </c>
      <c r="K20" s="174" t="s">
        <v>2</v>
      </c>
      <c r="L20" s="174" t="s">
        <v>2</v>
      </c>
      <c r="M20" s="174" t="s">
        <v>2</v>
      </c>
      <c r="N20" s="117">
        <v>2250000</v>
      </c>
      <c r="O20" s="117">
        <v>1227556.6867191114</v>
      </c>
      <c r="P20" s="117">
        <v>881883.38732068485</v>
      </c>
      <c r="Q20" s="117">
        <v>410226.74687644612</v>
      </c>
      <c r="R20" s="117">
        <v>133271.63350300788</v>
      </c>
      <c r="S20" s="117">
        <v>2200000</v>
      </c>
      <c r="T20" s="117">
        <v>1200277.6492364646</v>
      </c>
      <c r="U20" s="117">
        <v>862285.97871355852</v>
      </c>
      <c r="V20" s="117">
        <v>401110.59694585844</v>
      </c>
      <c r="W20" s="117">
        <v>130310.04164738547</v>
      </c>
      <c r="X20" s="454">
        <v>15800</v>
      </c>
      <c r="Y20" s="454"/>
      <c r="Z20" s="454">
        <v>16500</v>
      </c>
      <c r="AA20" s="454"/>
      <c r="AB20" s="454">
        <v>13700</v>
      </c>
      <c r="AC20" s="454"/>
      <c r="AD20" s="175"/>
      <c r="AE20" s="175"/>
      <c r="AF20" s="175"/>
      <c r="AG20" s="175"/>
      <c r="AH20" s="175"/>
      <c r="AI20" s="176"/>
      <c r="AJ20" s="177" t="s">
        <v>6</v>
      </c>
      <c r="AK20" s="11" t="s">
        <v>29</v>
      </c>
      <c r="AL20" s="177" t="s">
        <v>6</v>
      </c>
      <c r="AM20" s="11" t="s">
        <v>29</v>
      </c>
      <c r="AN20" s="177" t="s">
        <v>29</v>
      </c>
      <c r="AO20" s="11"/>
      <c r="AP20" s="177" t="s">
        <v>6</v>
      </c>
      <c r="AQ20" s="11" t="s">
        <v>6</v>
      </c>
      <c r="AR20" s="177"/>
    </row>
    <row r="21" spans="1:44" s="178" customFormat="1" outlineLevel="1">
      <c r="A21" s="169" t="s">
        <v>49</v>
      </c>
      <c r="B21" s="170" t="s">
        <v>3</v>
      </c>
      <c r="C21" s="171" t="s">
        <v>246</v>
      </c>
      <c r="D21" s="172" t="s">
        <v>414</v>
      </c>
      <c r="E21" s="172" t="s">
        <v>247</v>
      </c>
      <c r="F21" s="173" t="s">
        <v>289</v>
      </c>
      <c r="G21" s="181"/>
      <c r="H21" s="185"/>
      <c r="I21" s="185"/>
      <c r="J21" s="186"/>
      <c r="K21" s="185"/>
      <c r="L21" s="186"/>
      <c r="M21" s="174" t="s">
        <v>2</v>
      </c>
      <c r="N21" s="117">
        <v>1300000</v>
      </c>
      <c r="O21" s="117">
        <v>654617.20599842141</v>
      </c>
      <c r="P21" s="117">
        <v>571507.49802683503</v>
      </c>
      <c r="Q21" s="117">
        <v>298579.32123125496</v>
      </c>
      <c r="R21" s="117">
        <v>112865.03551696923</v>
      </c>
      <c r="S21" s="117"/>
      <c r="T21" s="117"/>
      <c r="U21" s="117"/>
      <c r="V21" s="117"/>
      <c r="W21" s="117"/>
      <c r="X21" s="454">
        <v>10000</v>
      </c>
      <c r="Y21" s="454"/>
      <c r="Z21" s="454"/>
      <c r="AA21" s="454"/>
      <c r="AB21" s="454"/>
      <c r="AC21" s="454"/>
      <c r="AD21" s="175"/>
      <c r="AE21" s="175"/>
      <c r="AF21" s="175"/>
      <c r="AG21" s="175"/>
      <c r="AH21" s="175"/>
      <c r="AI21" s="176"/>
      <c r="AJ21" s="177"/>
      <c r="AK21" s="11"/>
      <c r="AL21" s="177"/>
      <c r="AM21" s="11"/>
      <c r="AN21" s="177"/>
      <c r="AO21" s="11" t="s">
        <v>29</v>
      </c>
      <c r="AP21" s="177" t="s">
        <v>29</v>
      </c>
      <c r="AQ21" s="11"/>
      <c r="AR21" s="177" t="s">
        <v>29</v>
      </c>
    </row>
    <row r="22" spans="1:44" s="178" customFormat="1" outlineLevel="1">
      <c r="A22" s="169" t="s">
        <v>49</v>
      </c>
      <c r="B22" s="170" t="s">
        <v>3</v>
      </c>
      <c r="C22" s="171" t="s">
        <v>439</v>
      </c>
      <c r="D22" s="172" t="s">
        <v>441</v>
      </c>
      <c r="E22" s="172" t="s">
        <v>440</v>
      </c>
      <c r="F22" s="173" t="s">
        <v>289</v>
      </c>
      <c r="G22" s="181"/>
      <c r="H22" s="185"/>
      <c r="I22" s="185"/>
      <c r="J22" s="186"/>
      <c r="K22" s="185"/>
      <c r="L22" s="186"/>
      <c r="M22" s="174" t="s">
        <v>2</v>
      </c>
      <c r="N22" s="117">
        <v>1400000</v>
      </c>
      <c r="O22" s="117">
        <v>714712.38938053092</v>
      </c>
      <c r="P22" s="117">
        <v>669026.54867256642</v>
      </c>
      <c r="Q22" s="117">
        <v>342256.63716814161</v>
      </c>
      <c r="R22" s="117">
        <v>124668.14159292035</v>
      </c>
      <c r="S22" s="117">
        <v>1400000</v>
      </c>
      <c r="T22" s="117">
        <v>714712.38938053092</v>
      </c>
      <c r="U22" s="117">
        <v>669026.54867256642</v>
      </c>
      <c r="V22" s="117">
        <v>342256.63716814161</v>
      </c>
      <c r="W22" s="117">
        <v>124668.14159292035</v>
      </c>
      <c r="X22" s="454">
        <v>11700</v>
      </c>
      <c r="Y22" s="454"/>
      <c r="Z22" s="454">
        <v>12000</v>
      </c>
      <c r="AA22" s="454"/>
      <c r="AB22" s="454">
        <v>10400</v>
      </c>
      <c r="AC22" s="454"/>
      <c r="AD22" s="175"/>
      <c r="AE22" s="175"/>
      <c r="AF22" s="175"/>
      <c r="AG22" s="175"/>
      <c r="AH22" s="175"/>
      <c r="AI22" s="176"/>
      <c r="AJ22" s="177"/>
      <c r="AK22" s="11"/>
      <c r="AL22" s="177"/>
      <c r="AM22" s="11"/>
      <c r="AN22" s="177"/>
      <c r="AO22" s="11" t="s">
        <v>29</v>
      </c>
      <c r="AP22" s="177" t="s">
        <v>29</v>
      </c>
      <c r="AQ22" s="11"/>
      <c r="AR22" s="177" t="s">
        <v>29</v>
      </c>
    </row>
    <row r="23" spans="1:44" s="178" customFormat="1" outlineLevel="1">
      <c r="A23" s="169" t="s">
        <v>49</v>
      </c>
      <c r="B23" s="170" t="s">
        <v>3</v>
      </c>
      <c r="C23" s="171" t="s">
        <v>372</v>
      </c>
      <c r="D23" s="172"/>
      <c r="E23" s="172" t="s">
        <v>173</v>
      </c>
      <c r="F23" s="180">
        <v>0.57986111111111105</v>
      </c>
      <c r="G23" s="174" t="s">
        <v>2</v>
      </c>
      <c r="H23" s="185"/>
      <c r="I23" s="185"/>
      <c r="J23" s="186"/>
      <c r="K23" s="185"/>
      <c r="L23" s="186"/>
      <c r="M23" s="181"/>
      <c r="N23" s="117">
        <v>2800000</v>
      </c>
      <c r="O23" s="117">
        <v>1412322.2748815168</v>
      </c>
      <c r="P23" s="117">
        <v>1210426.5402843603</v>
      </c>
      <c r="Q23" s="117">
        <v>624644.54976303317</v>
      </c>
      <c r="R23" s="117">
        <v>233175.35545023694</v>
      </c>
      <c r="S23" s="117">
        <v>2750000</v>
      </c>
      <c r="T23" s="117">
        <v>1387102.2342586324</v>
      </c>
      <c r="U23" s="117">
        <v>1188811.7806364251</v>
      </c>
      <c r="V23" s="117">
        <v>613490.18280297902</v>
      </c>
      <c r="W23" s="117">
        <v>229011.50981719702</v>
      </c>
      <c r="X23" s="454">
        <v>20800</v>
      </c>
      <c r="Y23" s="454"/>
      <c r="Z23" s="454">
        <v>21700</v>
      </c>
      <c r="AA23" s="454"/>
      <c r="AB23" s="454">
        <v>17800</v>
      </c>
      <c r="AC23" s="454"/>
      <c r="AD23" s="239"/>
      <c r="AE23" s="239"/>
      <c r="AF23" s="239"/>
      <c r="AG23" s="239"/>
      <c r="AH23" s="239"/>
      <c r="AI23" s="182"/>
      <c r="AJ23" s="177"/>
      <c r="AK23" s="11" t="s">
        <v>29</v>
      </c>
      <c r="AL23" s="177" t="s">
        <v>6</v>
      </c>
      <c r="AM23" s="11" t="s">
        <v>6</v>
      </c>
      <c r="AN23" s="177" t="s">
        <v>29</v>
      </c>
      <c r="AO23" s="11" t="s">
        <v>6</v>
      </c>
      <c r="AP23" s="177" t="s">
        <v>6</v>
      </c>
      <c r="AQ23" s="11" t="s">
        <v>6</v>
      </c>
      <c r="AR23" s="177"/>
    </row>
    <row r="24" spans="1:44" s="178" customFormat="1" outlineLevel="1">
      <c r="A24" s="169" t="s">
        <v>49</v>
      </c>
      <c r="B24" s="170" t="s">
        <v>3</v>
      </c>
      <c r="C24" s="171" t="s">
        <v>171</v>
      </c>
      <c r="D24" s="172"/>
      <c r="E24" s="172" t="s">
        <v>173</v>
      </c>
      <c r="F24" s="173">
        <v>0.60416666666666663</v>
      </c>
      <c r="G24" s="174" t="s">
        <v>2</v>
      </c>
      <c r="H24" s="174"/>
      <c r="I24" s="174"/>
      <c r="J24" s="174"/>
      <c r="K24" s="174"/>
      <c r="L24" s="174"/>
      <c r="M24" s="174"/>
      <c r="N24" s="117">
        <v>2450000</v>
      </c>
      <c r="O24" s="117">
        <v>1300617.2839506173</v>
      </c>
      <c r="P24" s="117">
        <v>1041502.0576131687</v>
      </c>
      <c r="Q24" s="117">
        <v>539403.29218106985</v>
      </c>
      <c r="R24" s="117">
        <v>186522.63374485596</v>
      </c>
      <c r="S24" s="117">
        <v>2400000</v>
      </c>
      <c r="T24" s="117">
        <v>1274074.0740740742</v>
      </c>
      <c r="U24" s="117">
        <v>1020246.9135802469</v>
      </c>
      <c r="V24" s="117">
        <v>528395.06172839506</v>
      </c>
      <c r="W24" s="117">
        <v>182716.04938271604</v>
      </c>
      <c r="X24" s="454">
        <v>17500</v>
      </c>
      <c r="Y24" s="454"/>
      <c r="Z24" s="454">
        <v>18200</v>
      </c>
      <c r="AA24" s="454"/>
      <c r="AB24" s="454">
        <v>15000</v>
      </c>
      <c r="AC24" s="454"/>
      <c r="AD24" s="175"/>
      <c r="AE24" s="175"/>
      <c r="AF24" s="175"/>
      <c r="AG24" s="175"/>
      <c r="AH24" s="175"/>
      <c r="AI24" s="176"/>
      <c r="AJ24" s="177"/>
      <c r="AK24" s="11" t="s">
        <v>29</v>
      </c>
      <c r="AL24" s="177"/>
      <c r="AM24" s="11"/>
      <c r="AN24" s="177" t="s">
        <v>29</v>
      </c>
      <c r="AO24" s="11"/>
      <c r="AP24" s="177"/>
      <c r="AQ24" s="11"/>
      <c r="AR24" s="177"/>
    </row>
    <row r="25" spans="1:44" s="178" customFormat="1" outlineLevel="1">
      <c r="A25" s="169" t="s">
        <v>49</v>
      </c>
      <c r="B25" s="170" t="s">
        <v>3</v>
      </c>
      <c r="C25" s="171" t="s">
        <v>172</v>
      </c>
      <c r="D25" s="172"/>
      <c r="E25" s="172" t="s">
        <v>173</v>
      </c>
      <c r="F25" s="173">
        <v>0.62152777777777779</v>
      </c>
      <c r="G25" s="174" t="s">
        <v>2</v>
      </c>
      <c r="H25" s="174"/>
      <c r="I25" s="174"/>
      <c r="J25" s="174"/>
      <c r="K25" s="174"/>
      <c r="L25" s="174"/>
      <c r="M25" s="174"/>
      <c r="N25" s="117">
        <v>2200000</v>
      </c>
      <c r="O25" s="117">
        <v>1195501.5744489429</v>
      </c>
      <c r="P25" s="117">
        <v>857040.03598740441</v>
      </c>
      <c r="Q25" s="117">
        <v>427530.36437246966</v>
      </c>
      <c r="R25" s="117">
        <v>138551.50697255958</v>
      </c>
      <c r="S25" s="117">
        <v>2000000</v>
      </c>
      <c r="T25" s="117">
        <v>1086819.6131354028</v>
      </c>
      <c r="U25" s="117">
        <v>779127.30544309504</v>
      </c>
      <c r="V25" s="117">
        <v>388663.96761133603</v>
      </c>
      <c r="W25" s="117">
        <v>125955.91542959964</v>
      </c>
      <c r="X25" s="454">
        <v>14200</v>
      </c>
      <c r="Y25" s="454"/>
      <c r="Z25" s="454">
        <v>13800</v>
      </c>
      <c r="AA25" s="454"/>
      <c r="AB25" s="454">
        <v>11300</v>
      </c>
      <c r="AC25" s="454"/>
      <c r="AD25" s="175"/>
      <c r="AE25" s="175"/>
      <c r="AF25" s="175"/>
      <c r="AG25" s="175"/>
      <c r="AH25" s="175"/>
      <c r="AI25" s="176"/>
      <c r="AJ25" s="177"/>
      <c r="AK25" s="11" t="s">
        <v>29</v>
      </c>
      <c r="AL25" s="177"/>
      <c r="AM25" s="11"/>
      <c r="AN25" s="177" t="s">
        <v>29</v>
      </c>
      <c r="AO25" s="11"/>
      <c r="AP25" s="177"/>
      <c r="AQ25" s="11"/>
      <c r="AR25" s="177"/>
    </row>
    <row r="26" spans="1:44" s="178" customFormat="1" outlineLevel="1">
      <c r="A26" s="169" t="s">
        <v>49</v>
      </c>
      <c r="B26" s="170" t="s">
        <v>3</v>
      </c>
      <c r="C26" s="171" t="s">
        <v>283</v>
      </c>
      <c r="D26" s="172"/>
      <c r="E26" s="172" t="s">
        <v>173</v>
      </c>
      <c r="F26" s="173" t="s">
        <v>284</v>
      </c>
      <c r="G26" s="174" t="s">
        <v>2</v>
      </c>
      <c r="H26" s="174"/>
      <c r="I26" s="174"/>
      <c r="J26" s="174"/>
      <c r="K26" s="174"/>
      <c r="L26" s="174"/>
      <c r="M26" s="174"/>
      <c r="N26" s="117">
        <v>1800000</v>
      </c>
      <c r="O26" s="117">
        <v>978137.65182186244</v>
      </c>
      <c r="P26" s="117">
        <v>701214.57489878545</v>
      </c>
      <c r="Q26" s="117">
        <v>349797.57085020241</v>
      </c>
      <c r="R26" s="117">
        <v>113360.32388663967</v>
      </c>
      <c r="S26" s="117">
        <v>1600000</v>
      </c>
      <c r="T26" s="117">
        <v>869455.69050832221</v>
      </c>
      <c r="U26" s="117">
        <v>623301.84435447596</v>
      </c>
      <c r="V26" s="117">
        <v>310931.17408906878</v>
      </c>
      <c r="W26" s="117">
        <v>100764.73234367972</v>
      </c>
      <c r="X26" s="454">
        <v>11800</v>
      </c>
      <c r="Y26" s="454"/>
      <c r="Z26" s="454">
        <v>11300</v>
      </c>
      <c r="AA26" s="454"/>
      <c r="AB26" s="454">
        <v>9200</v>
      </c>
      <c r="AC26" s="454"/>
      <c r="AD26" s="175"/>
      <c r="AE26" s="175"/>
      <c r="AF26" s="175"/>
      <c r="AG26" s="175"/>
      <c r="AH26" s="175"/>
      <c r="AI26" s="176"/>
      <c r="AJ26" s="177"/>
      <c r="AK26" s="11" t="s">
        <v>29</v>
      </c>
      <c r="AL26" s="177"/>
      <c r="AM26" s="11"/>
      <c r="AN26" s="177" t="s">
        <v>29</v>
      </c>
      <c r="AO26" s="11"/>
      <c r="AP26" s="177"/>
      <c r="AQ26" s="11"/>
      <c r="AR26" s="177"/>
    </row>
    <row r="27" spans="1:44" s="178" customFormat="1" outlineLevel="1">
      <c r="A27" s="169" t="s">
        <v>49</v>
      </c>
      <c r="B27" s="170" t="s">
        <v>3</v>
      </c>
      <c r="C27" s="171" t="s">
        <v>282</v>
      </c>
      <c r="D27" s="172"/>
      <c r="E27" s="172" t="s">
        <v>249</v>
      </c>
      <c r="F27" s="173">
        <v>0.57986111111111105</v>
      </c>
      <c r="G27" s="174"/>
      <c r="H27" s="185"/>
      <c r="I27" s="185"/>
      <c r="J27" s="186"/>
      <c r="K27" s="185"/>
      <c r="L27" s="186"/>
      <c r="M27" s="174" t="s">
        <v>2</v>
      </c>
      <c r="N27" s="117">
        <v>2700000</v>
      </c>
      <c r="O27" s="117">
        <v>1372607.6555023924</v>
      </c>
      <c r="P27" s="117">
        <v>1226196.1722488038</v>
      </c>
      <c r="Q27" s="117">
        <v>619019.13875598088</v>
      </c>
      <c r="R27" s="117">
        <v>216387.55980861245</v>
      </c>
      <c r="S27" s="117">
        <v>2600000</v>
      </c>
      <c r="T27" s="117">
        <v>1321770.3349282297</v>
      </c>
      <c r="U27" s="117">
        <v>1180781.4992025518</v>
      </c>
      <c r="V27" s="117">
        <v>596092.50398724072</v>
      </c>
      <c r="W27" s="117">
        <v>208373.20574162679</v>
      </c>
      <c r="X27" s="454">
        <v>20200</v>
      </c>
      <c r="Y27" s="454"/>
      <c r="Z27" s="454">
        <v>20600</v>
      </c>
      <c r="AA27" s="454"/>
      <c r="AB27" s="454">
        <v>17000</v>
      </c>
      <c r="AC27" s="454"/>
      <c r="AD27" s="175"/>
      <c r="AE27" s="175"/>
      <c r="AF27" s="175"/>
      <c r="AG27" s="175"/>
      <c r="AH27" s="175"/>
      <c r="AI27" s="176"/>
      <c r="AJ27" s="177" t="s">
        <v>6</v>
      </c>
      <c r="AK27" s="11" t="s">
        <v>29</v>
      </c>
      <c r="AL27" s="177" t="s">
        <v>6</v>
      </c>
      <c r="AM27" s="11" t="s">
        <v>6</v>
      </c>
      <c r="AN27" s="177" t="s">
        <v>6</v>
      </c>
      <c r="AP27" s="177"/>
      <c r="AQ27" s="11"/>
      <c r="AR27" s="177"/>
    </row>
    <row r="28" spans="1:44" s="178" customFormat="1" outlineLevel="1">
      <c r="A28" s="169" t="s">
        <v>49</v>
      </c>
      <c r="B28" s="170" t="s">
        <v>3</v>
      </c>
      <c r="C28" s="171" t="s">
        <v>290</v>
      </c>
      <c r="D28" s="179"/>
      <c r="E28" s="172" t="s">
        <v>249</v>
      </c>
      <c r="F28" s="173" t="s">
        <v>267</v>
      </c>
      <c r="G28" s="181"/>
      <c r="H28" s="174"/>
      <c r="I28" s="174"/>
      <c r="J28" s="174"/>
      <c r="K28" s="174"/>
      <c r="M28" s="174" t="s">
        <v>2</v>
      </c>
      <c r="N28" s="117">
        <v>1350000</v>
      </c>
      <c r="O28" s="117">
        <v>716654.27509293682</v>
      </c>
      <c r="P28" s="117">
        <v>550037.17472118954</v>
      </c>
      <c r="Q28" s="117">
        <v>263977.69516728626</v>
      </c>
      <c r="R28" s="117">
        <v>106394.05204460966</v>
      </c>
      <c r="S28" s="117">
        <v>1250000</v>
      </c>
      <c r="T28" s="117">
        <v>663568.77323420078</v>
      </c>
      <c r="U28" s="117">
        <v>509293.68029739778</v>
      </c>
      <c r="V28" s="117">
        <v>244423.79182156135</v>
      </c>
      <c r="W28" s="117">
        <v>98513.011152416351</v>
      </c>
      <c r="X28" s="454">
        <v>9400</v>
      </c>
      <c r="Y28" s="454"/>
      <c r="Z28" s="454">
        <v>9300</v>
      </c>
      <c r="AA28" s="454"/>
      <c r="AB28" s="454">
        <v>7600</v>
      </c>
      <c r="AC28" s="454"/>
      <c r="AD28" s="239"/>
      <c r="AE28" s="239"/>
      <c r="AF28" s="239"/>
      <c r="AG28" s="239"/>
      <c r="AH28" s="239"/>
      <c r="AI28" s="182"/>
      <c r="AJ28" s="177" t="s">
        <v>6</v>
      </c>
      <c r="AK28" s="11" t="s">
        <v>29</v>
      </c>
      <c r="AL28" s="177" t="s">
        <v>6</v>
      </c>
      <c r="AM28" s="11" t="s">
        <v>6</v>
      </c>
      <c r="AN28" s="177"/>
      <c r="AO28" s="11"/>
      <c r="AP28" s="177"/>
      <c r="AQ28" s="11"/>
      <c r="AR28" s="177"/>
    </row>
    <row r="29" spans="1:44" s="178" customFormat="1" outlineLevel="1">
      <c r="A29" s="169" t="s">
        <v>49</v>
      </c>
      <c r="B29" s="170" t="s">
        <v>3</v>
      </c>
      <c r="C29" s="171" t="s">
        <v>291</v>
      </c>
      <c r="D29" s="179"/>
      <c r="E29" s="172" t="s">
        <v>231</v>
      </c>
      <c r="F29" s="173">
        <v>0.70833333333333337</v>
      </c>
      <c r="G29" s="183"/>
      <c r="H29" s="174"/>
      <c r="I29" s="174"/>
      <c r="J29" s="174"/>
      <c r="K29" s="174"/>
      <c r="L29" s="174"/>
      <c r="M29" s="174" t="s">
        <v>2</v>
      </c>
      <c r="N29" s="117">
        <v>1100000</v>
      </c>
      <c r="O29" s="117">
        <v>624125.09307520476</v>
      </c>
      <c r="P29" s="117">
        <v>344825.01861504099</v>
      </c>
      <c r="Q29" s="117">
        <v>161355.17498138495</v>
      </c>
      <c r="R29" s="117">
        <v>53239.017125837679</v>
      </c>
      <c r="S29" s="117">
        <v>1000000</v>
      </c>
      <c r="T29" s="117">
        <v>567386.44825018616</v>
      </c>
      <c r="U29" s="117">
        <v>313477.28965003724</v>
      </c>
      <c r="V29" s="117">
        <v>146686.52271034993</v>
      </c>
      <c r="W29" s="117">
        <v>48399.106478034249</v>
      </c>
      <c r="X29" s="454">
        <v>6100</v>
      </c>
      <c r="Y29" s="454"/>
      <c r="Z29" s="454">
        <v>6000</v>
      </c>
      <c r="AA29" s="454"/>
      <c r="AB29" s="454">
        <v>4900</v>
      </c>
      <c r="AC29" s="454"/>
      <c r="AD29" s="184"/>
      <c r="AE29" s="184"/>
      <c r="AF29" s="184"/>
      <c r="AG29" s="184"/>
      <c r="AH29" s="184"/>
      <c r="AJ29" s="177"/>
      <c r="AK29" s="11" t="s">
        <v>29</v>
      </c>
      <c r="AL29" s="177"/>
      <c r="AM29" s="11"/>
      <c r="AN29" s="177" t="s">
        <v>29</v>
      </c>
      <c r="AO29" s="11"/>
      <c r="AP29" s="177"/>
      <c r="AQ29" s="11"/>
      <c r="AR29" s="177"/>
    </row>
    <row r="30" spans="1:44" s="178" customFormat="1" ht="17.25" customHeight="1" outlineLevel="1">
      <c r="A30" s="169" t="s">
        <v>49</v>
      </c>
      <c r="B30" s="170" t="s">
        <v>3</v>
      </c>
      <c r="C30" s="171" t="s">
        <v>375</v>
      </c>
      <c r="D30" s="179"/>
      <c r="E30" s="172" t="s">
        <v>231</v>
      </c>
      <c r="F30" s="173">
        <v>0.74305555555555547</v>
      </c>
      <c r="G30" s="174"/>
      <c r="H30" s="188"/>
      <c r="I30" s="188"/>
      <c r="J30" s="188"/>
      <c r="K30" s="188"/>
      <c r="L30" s="188"/>
      <c r="M30" s="174" t="s">
        <v>2</v>
      </c>
      <c r="N30" s="117">
        <v>1550000</v>
      </c>
      <c r="O30" s="117">
        <v>950504.48430493276</v>
      </c>
      <c r="P30" s="117">
        <v>476989.91031390132</v>
      </c>
      <c r="Q30" s="117">
        <v>226765.69506726458</v>
      </c>
      <c r="R30" s="117">
        <v>61687.219730941702</v>
      </c>
      <c r="S30" s="117">
        <v>1450000</v>
      </c>
      <c r="T30" s="117">
        <v>889181.61434977583</v>
      </c>
      <c r="U30" s="117">
        <v>446216.36771300447</v>
      </c>
      <c r="V30" s="117">
        <v>212135.65022421526</v>
      </c>
      <c r="W30" s="117">
        <v>57707.399103139011</v>
      </c>
      <c r="X30" s="454">
        <v>8100</v>
      </c>
      <c r="Y30" s="454"/>
      <c r="Z30" s="454">
        <v>8100</v>
      </c>
      <c r="AA30" s="454"/>
      <c r="AB30" s="454">
        <v>6600</v>
      </c>
      <c r="AC30" s="454"/>
      <c r="AD30" s="175"/>
      <c r="AE30" s="175"/>
      <c r="AF30" s="175"/>
      <c r="AG30" s="175"/>
      <c r="AH30" s="175"/>
      <c r="AI30" s="176"/>
      <c r="AJ30" s="177" t="s">
        <v>6</v>
      </c>
      <c r="AK30" s="11" t="s">
        <v>29</v>
      </c>
      <c r="AL30" s="177" t="s">
        <v>6</v>
      </c>
      <c r="AM30" s="11" t="s">
        <v>6</v>
      </c>
      <c r="AN30" s="177" t="s">
        <v>29</v>
      </c>
      <c r="AO30" s="11" t="s">
        <v>6</v>
      </c>
      <c r="AP30" s="177" t="s">
        <v>6</v>
      </c>
      <c r="AQ30" s="11" t="s">
        <v>6</v>
      </c>
      <c r="AR30" s="177" t="s">
        <v>6</v>
      </c>
    </row>
    <row r="31" spans="1:44" s="178" customFormat="1" outlineLevel="1">
      <c r="A31" s="169" t="s">
        <v>49</v>
      </c>
      <c r="B31" s="170" t="s">
        <v>3</v>
      </c>
      <c r="C31" s="171" t="s">
        <v>285</v>
      </c>
      <c r="D31" s="179"/>
      <c r="E31" s="172" t="s">
        <v>232</v>
      </c>
      <c r="F31" s="173">
        <v>0.62847222222222221</v>
      </c>
      <c r="G31" s="181"/>
      <c r="H31" s="174" t="s">
        <v>2</v>
      </c>
      <c r="I31" s="174" t="s">
        <v>2</v>
      </c>
      <c r="J31" s="174" t="s">
        <v>2</v>
      </c>
      <c r="K31" s="174" t="s">
        <v>2</v>
      </c>
      <c r="L31" s="174" t="s">
        <v>2</v>
      </c>
      <c r="M31" s="181"/>
      <c r="N31" s="117">
        <v>1500000</v>
      </c>
      <c r="O31" s="117">
        <v>900216.13832853024</v>
      </c>
      <c r="P31" s="117">
        <v>542507.20461095101</v>
      </c>
      <c r="Q31" s="117">
        <v>236671.469740634</v>
      </c>
      <c r="R31" s="117">
        <v>69164.265129682986</v>
      </c>
      <c r="S31" s="117">
        <v>1500000</v>
      </c>
      <c r="T31" s="117">
        <v>900216.13832853024</v>
      </c>
      <c r="U31" s="117">
        <v>542507.20461095101</v>
      </c>
      <c r="V31" s="117">
        <v>236671.469740634</v>
      </c>
      <c r="W31" s="117">
        <v>69164.265129682986</v>
      </c>
      <c r="X31" s="454">
        <v>9400</v>
      </c>
      <c r="Y31" s="454"/>
      <c r="Z31" s="454">
        <v>10000</v>
      </c>
      <c r="AA31" s="454"/>
      <c r="AB31" s="454">
        <v>8200</v>
      </c>
      <c r="AC31" s="454"/>
      <c r="AD31" s="239"/>
      <c r="AE31" s="239"/>
      <c r="AF31" s="239"/>
      <c r="AG31" s="239"/>
      <c r="AH31" s="239"/>
      <c r="AI31" s="182"/>
      <c r="AJ31" s="177" t="s">
        <v>6</v>
      </c>
      <c r="AK31" s="11" t="s">
        <v>29</v>
      </c>
      <c r="AL31" s="177" t="s">
        <v>6</v>
      </c>
      <c r="AM31" s="11"/>
      <c r="AN31" s="177" t="s">
        <v>29</v>
      </c>
      <c r="AP31" s="177" t="s">
        <v>6</v>
      </c>
      <c r="AQ31" s="11"/>
      <c r="AR31" s="177" t="s">
        <v>6</v>
      </c>
    </row>
    <row r="32" spans="1:44" s="178" customFormat="1" outlineLevel="1">
      <c r="A32" s="169" t="s">
        <v>49</v>
      </c>
      <c r="B32" s="170" t="s">
        <v>3</v>
      </c>
      <c r="C32" s="171" t="s">
        <v>286</v>
      </c>
      <c r="D32" s="179"/>
      <c r="E32" s="172" t="s">
        <v>255</v>
      </c>
      <c r="F32" s="173" t="s">
        <v>210</v>
      </c>
      <c r="G32" s="188"/>
      <c r="H32" s="174" t="s">
        <v>2</v>
      </c>
      <c r="I32" s="174" t="s">
        <v>2</v>
      </c>
      <c r="J32" s="174" t="s">
        <v>2</v>
      </c>
      <c r="K32" s="174" t="s">
        <v>2</v>
      </c>
      <c r="L32" s="174" t="s">
        <v>2</v>
      </c>
      <c r="M32" s="174"/>
      <c r="N32" s="117">
        <v>1350000</v>
      </c>
      <c r="O32" s="117">
        <v>818635.77023498691</v>
      </c>
      <c r="P32" s="117">
        <v>461749.34725848562</v>
      </c>
      <c r="Q32" s="117">
        <v>203557.44125326371</v>
      </c>
      <c r="R32" s="117">
        <v>52872.062663185381</v>
      </c>
      <c r="S32" s="117">
        <v>1300000</v>
      </c>
      <c r="T32" s="117">
        <v>788315.92689295032</v>
      </c>
      <c r="U32" s="117">
        <v>444647.51958224544</v>
      </c>
      <c r="V32" s="117">
        <v>196018.27676240209</v>
      </c>
      <c r="W32" s="117">
        <v>50913.838120104447</v>
      </c>
      <c r="X32" s="454">
        <v>8100</v>
      </c>
      <c r="Y32" s="454"/>
      <c r="Z32" s="454">
        <v>8400</v>
      </c>
      <c r="AA32" s="454"/>
      <c r="AB32" s="454">
        <v>6900</v>
      </c>
      <c r="AC32" s="454"/>
      <c r="AD32" s="175"/>
      <c r="AE32" s="175"/>
      <c r="AF32" s="175"/>
      <c r="AG32" s="175"/>
      <c r="AH32" s="175"/>
      <c r="AI32" s="176"/>
      <c r="AJ32" s="177"/>
      <c r="AK32" s="11" t="s">
        <v>29</v>
      </c>
      <c r="AL32" s="177" t="s">
        <v>6</v>
      </c>
      <c r="AM32" s="11" t="s">
        <v>29</v>
      </c>
      <c r="AN32" s="177" t="s">
        <v>29</v>
      </c>
      <c r="AO32" s="11"/>
      <c r="AP32" s="177" t="s">
        <v>6</v>
      </c>
      <c r="AQ32" s="11" t="s">
        <v>6</v>
      </c>
      <c r="AR32" s="177" t="s">
        <v>6</v>
      </c>
    </row>
    <row r="33" spans="1:44" s="178" customFormat="1" outlineLevel="1">
      <c r="A33" s="169" t="s">
        <v>49</v>
      </c>
      <c r="B33" s="170" t="s">
        <v>3</v>
      </c>
      <c r="C33" s="171" t="s">
        <v>287</v>
      </c>
      <c r="D33" s="179"/>
      <c r="E33" s="172" t="s">
        <v>256</v>
      </c>
      <c r="F33" s="173">
        <v>0.74305555555555547</v>
      </c>
      <c r="G33" s="188"/>
      <c r="H33" s="174" t="s">
        <v>2</v>
      </c>
      <c r="I33" s="174" t="s">
        <v>2</v>
      </c>
      <c r="J33" s="174" t="s">
        <v>2</v>
      </c>
      <c r="K33" s="174" t="s">
        <v>2</v>
      </c>
      <c r="L33" s="174" t="s">
        <v>2</v>
      </c>
      <c r="M33" s="174"/>
      <c r="N33" s="117">
        <v>1600000</v>
      </c>
      <c r="O33" s="117">
        <v>976927.97960484389</v>
      </c>
      <c r="P33" s="117">
        <v>524155.51306564693</v>
      </c>
      <c r="Q33" s="117">
        <v>245761.63161249203</v>
      </c>
      <c r="R33" s="117">
        <v>55066.921606118551</v>
      </c>
      <c r="S33" s="117">
        <v>1600000</v>
      </c>
      <c r="T33" s="117">
        <v>976927.97960484389</v>
      </c>
      <c r="U33" s="117">
        <v>524155.51306564693</v>
      </c>
      <c r="V33" s="117">
        <v>245761.63161249203</v>
      </c>
      <c r="W33" s="117">
        <v>55066.921606118551</v>
      </c>
      <c r="X33" s="454">
        <v>9100</v>
      </c>
      <c r="Y33" s="454"/>
      <c r="Z33" s="454">
        <v>9800</v>
      </c>
      <c r="AA33" s="454"/>
      <c r="AB33" s="454">
        <v>8000</v>
      </c>
      <c r="AC33" s="454"/>
      <c r="AD33" s="175"/>
      <c r="AE33" s="175"/>
      <c r="AF33" s="175"/>
      <c r="AG33" s="175"/>
      <c r="AH33" s="175"/>
      <c r="AI33" s="176"/>
      <c r="AJ33" s="177"/>
      <c r="AK33" s="11" t="s">
        <v>29</v>
      </c>
      <c r="AL33" s="177" t="s">
        <v>6</v>
      </c>
      <c r="AM33" s="11" t="s">
        <v>29</v>
      </c>
      <c r="AN33" s="177" t="s">
        <v>29</v>
      </c>
      <c r="AO33" s="11"/>
      <c r="AP33" s="177" t="s">
        <v>6</v>
      </c>
      <c r="AQ33" s="11" t="s">
        <v>6</v>
      </c>
      <c r="AR33" s="177" t="s">
        <v>6</v>
      </c>
    </row>
    <row r="34" spans="1:44" s="178" customFormat="1" outlineLevel="1">
      <c r="A34" s="169" t="s">
        <v>49</v>
      </c>
      <c r="B34" s="170" t="s">
        <v>3</v>
      </c>
      <c r="C34" s="171" t="s">
        <v>288</v>
      </c>
      <c r="D34" s="179"/>
      <c r="E34" s="172" t="s">
        <v>415</v>
      </c>
      <c r="F34" s="173">
        <v>0.67013888888888884</v>
      </c>
      <c r="G34" s="183"/>
      <c r="H34" s="174" t="s">
        <v>2</v>
      </c>
      <c r="I34" s="174" t="s">
        <v>2</v>
      </c>
      <c r="J34" s="174" t="s">
        <v>2</v>
      </c>
      <c r="K34" s="174" t="s">
        <v>2</v>
      </c>
      <c r="L34" s="174" t="s">
        <v>2</v>
      </c>
      <c r="M34" s="174"/>
      <c r="N34" s="117">
        <v>1700000</v>
      </c>
      <c r="O34" s="117">
        <v>1031902.8797289666</v>
      </c>
      <c r="P34" s="117">
        <v>628740.82439299836</v>
      </c>
      <c r="Q34" s="117">
        <v>268774.70355731226</v>
      </c>
      <c r="R34" s="117">
        <v>80632.411067193665</v>
      </c>
      <c r="S34" s="117">
        <v>1650000</v>
      </c>
      <c r="T34" s="117">
        <v>1001552.7950310559</v>
      </c>
      <c r="U34" s="117">
        <v>610248.44720496901</v>
      </c>
      <c r="V34" s="117">
        <v>260869.56521739133</v>
      </c>
      <c r="W34" s="117">
        <v>78260.869565217392</v>
      </c>
      <c r="X34" s="454">
        <v>10900</v>
      </c>
      <c r="Y34" s="454"/>
      <c r="Z34" s="454">
        <v>11300</v>
      </c>
      <c r="AA34" s="454"/>
      <c r="AB34" s="454">
        <v>9400</v>
      </c>
      <c r="AC34" s="454"/>
      <c r="AD34" s="184"/>
      <c r="AE34" s="184"/>
      <c r="AF34" s="184"/>
      <c r="AG34" s="184"/>
      <c r="AH34" s="184"/>
      <c r="AJ34" s="177" t="s">
        <v>29</v>
      </c>
      <c r="AK34" s="11"/>
      <c r="AL34" s="177"/>
      <c r="AM34" s="11"/>
      <c r="AN34" s="177"/>
      <c r="AO34" s="11"/>
      <c r="AP34" s="177"/>
      <c r="AQ34" s="11"/>
      <c r="AR34" s="177"/>
    </row>
    <row r="35" spans="1:44" s="178" customFormat="1" outlineLevel="1">
      <c r="A35" s="169" t="s">
        <v>49</v>
      </c>
      <c r="B35" s="170" t="s">
        <v>3</v>
      </c>
      <c r="C35" s="171" t="s">
        <v>292</v>
      </c>
      <c r="D35" s="179"/>
      <c r="E35" s="172" t="s">
        <v>177</v>
      </c>
      <c r="F35" s="173">
        <v>0.74305555555555547</v>
      </c>
      <c r="G35" s="174" t="s">
        <v>2</v>
      </c>
      <c r="H35" s="188"/>
      <c r="I35" s="188"/>
      <c r="J35" s="188"/>
      <c r="K35" s="188"/>
      <c r="L35" s="188"/>
      <c r="M35" s="174"/>
      <c r="N35" s="117">
        <v>1950000</v>
      </c>
      <c r="O35" s="117">
        <v>1186126.2241566922</v>
      </c>
      <c r="P35" s="117">
        <v>653536.45266594121</v>
      </c>
      <c r="Q35" s="117">
        <v>299183.89553862897</v>
      </c>
      <c r="R35" s="117">
        <v>82752.992383025034</v>
      </c>
      <c r="S35" s="117">
        <v>1700000</v>
      </c>
      <c r="T35" s="117">
        <v>1034058.7595212189</v>
      </c>
      <c r="U35" s="117">
        <v>569749.7279651796</v>
      </c>
      <c r="V35" s="117">
        <v>260826.98585418932</v>
      </c>
      <c r="W35" s="117">
        <v>72143.634385201309</v>
      </c>
      <c r="X35" s="454">
        <v>11300</v>
      </c>
      <c r="Y35" s="454"/>
      <c r="Z35" s="454">
        <v>10800</v>
      </c>
      <c r="AA35" s="454"/>
      <c r="AB35" s="454">
        <v>8900</v>
      </c>
      <c r="AC35" s="454"/>
      <c r="AD35" s="175"/>
      <c r="AE35" s="175"/>
      <c r="AF35" s="175"/>
      <c r="AG35" s="175"/>
      <c r="AH35" s="175"/>
      <c r="AI35" s="176"/>
      <c r="AJ35" s="177"/>
      <c r="AK35" s="11" t="s">
        <v>29</v>
      </c>
      <c r="AL35" s="177"/>
      <c r="AM35" s="11"/>
      <c r="AN35" s="177" t="s">
        <v>29</v>
      </c>
      <c r="AO35" s="11"/>
      <c r="AP35" s="177"/>
      <c r="AQ35" s="11"/>
      <c r="AR35" s="177"/>
    </row>
    <row r="36" spans="1:44" s="178" customFormat="1" outlineLevel="1">
      <c r="A36" s="169" t="s">
        <v>49</v>
      </c>
      <c r="B36" s="170" t="s">
        <v>3</v>
      </c>
      <c r="C36" s="208" t="s">
        <v>293</v>
      </c>
      <c r="D36" s="172"/>
      <c r="E36" s="172" t="s">
        <v>250</v>
      </c>
      <c r="F36" s="180">
        <v>0.8125</v>
      </c>
      <c r="G36" s="174" t="s">
        <v>2</v>
      </c>
      <c r="H36" s="174" t="s">
        <v>2</v>
      </c>
      <c r="I36" s="174" t="s">
        <v>2</v>
      </c>
      <c r="J36" s="174" t="s">
        <v>2</v>
      </c>
      <c r="K36" s="174" t="s">
        <v>2</v>
      </c>
      <c r="L36" s="174" t="s">
        <v>2</v>
      </c>
      <c r="M36" s="174" t="s">
        <v>2</v>
      </c>
      <c r="N36" s="117">
        <v>4000000</v>
      </c>
      <c r="O36" s="117">
        <v>2262084.3811120428</v>
      </c>
      <c r="P36" s="117">
        <v>1446214.0262643197</v>
      </c>
      <c r="Q36" s="117">
        <v>701872.03129365749</v>
      </c>
      <c r="R36" s="117">
        <v>208996.92651578653</v>
      </c>
      <c r="S36" s="117">
        <v>3800000</v>
      </c>
      <c r="T36" s="117">
        <v>2148980.1620564405</v>
      </c>
      <c r="U36" s="117">
        <v>1373903.3249511037</v>
      </c>
      <c r="V36" s="117">
        <v>666778.42972897459</v>
      </c>
      <c r="W36" s="117">
        <v>198547.08018999718</v>
      </c>
      <c r="X36" s="454">
        <v>51000</v>
      </c>
      <c r="Y36" s="454"/>
      <c r="Z36" s="454">
        <v>52000</v>
      </c>
      <c r="AA36" s="454"/>
      <c r="AB36" s="454">
        <v>43000</v>
      </c>
      <c r="AC36" s="454"/>
      <c r="AD36" s="175"/>
      <c r="AE36" s="175"/>
      <c r="AF36" s="175"/>
      <c r="AG36" s="175"/>
      <c r="AH36" s="175"/>
      <c r="AI36" s="176"/>
      <c r="AJ36" s="177" t="s">
        <v>6</v>
      </c>
      <c r="AK36" s="11" t="s">
        <v>29</v>
      </c>
      <c r="AL36" s="177" t="s">
        <v>6</v>
      </c>
      <c r="AN36" s="177" t="s">
        <v>6</v>
      </c>
      <c r="AO36" s="11" t="s">
        <v>6</v>
      </c>
      <c r="AP36" s="177" t="s">
        <v>6</v>
      </c>
      <c r="AQ36" s="11" t="s">
        <v>6</v>
      </c>
      <c r="AR36" s="177" t="s">
        <v>6</v>
      </c>
    </row>
    <row r="37" spans="1:44" s="178" customFormat="1" outlineLevel="1">
      <c r="A37" s="169" t="s">
        <v>49</v>
      </c>
      <c r="B37" s="170" t="s">
        <v>3</v>
      </c>
      <c r="C37" s="208" t="s">
        <v>294</v>
      </c>
      <c r="D37" s="172"/>
      <c r="E37" s="172" t="s">
        <v>30</v>
      </c>
      <c r="F37" s="180">
        <v>0.82986111111111116</v>
      </c>
      <c r="G37" s="174" t="s">
        <v>2</v>
      </c>
      <c r="H37" s="174" t="s">
        <v>2</v>
      </c>
      <c r="I37" s="174" t="s">
        <v>2</v>
      </c>
      <c r="J37" s="174" t="s">
        <v>2</v>
      </c>
      <c r="K37" s="174" t="s">
        <v>2</v>
      </c>
      <c r="L37" s="174" t="s">
        <v>2</v>
      </c>
      <c r="M37" s="174" t="s">
        <v>2</v>
      </c>
      <c r="N37" s="117">
        <v>4100000</v>
      </c>
      <c r="O37" s="117">
        <v>2274921.6300940439</v>
      </c>
      <c r="P37" s="117">
        <v>1605594.4055944055</v>
      </c>
      <c r="Q37" s="117">
        <v>809717.86833855801</v>
      </c>
      <c r="R37" s="117">
        <v>250132.62599469497</v>
      </c>
      <c r="S37" s="117">
        <v>3900000</v>
      </c>
      <c r="T37" s="117">
        <v>2163949.8432601881</v>
      </c>
      <c r="U37" s="117">
        <v>1527272.7272727273</v>
      </c>
      <c r="V37" s="117">
        <v>770219.43573667714</v>
      </c>
      <c r="W37" s="117">
        <v>237931.03448275864</v>
      </c>
      <c r="X37" s="454">
        <v>66000</v>
      </c>
      <c r="Y37" s="454"/>
      <c r="Z37" s="454">
        <v>66500</v>
      </c>
      <c r="AA37" s="454"/>
      <c r="AB37" s="454">
        <v>55000</v>
      </c>
      <c r="AC37" s="454"/>
      <c r="AD37" s="175"/>
      <c r="AE37" s="175"/>
      <c r="AF37" s="175"/>
      <c r="AG37" s="175"/>
      <c r="AH37" s="175"/>
      <c r="AI37" s="176"/>
      <c r="AJ37" s="177" t="s">
        <v>6</v>
      </c>
      <c r="AK37" s="11" t="s">
        <v>6</v>
      </c>
      <c r="AL37" s="177" t="s">
        <v>6</v>
      </c>
      <c r="AM37" s="11" t="s">
        <v>29</v>
      </c>
      <c r="AN37" s="177" t="s">
        <v>6</v>
      </c>
      <c r="AO37" s="11" t="s">
        <v>6</v>
      </c>
      <c r="AP37" s="177" t="s">
        <v>6</v>
      </c>
      <c r="AQ37" s="11" t="s">
        <v>6</v>
      </c>
      <c r="AR37" s="177" t="s">
        <v>6</v>
      </c>
    </row>
    <row r="38" spans="1:44" s="178" customFormat="1" outlineLevel="1">
      <c r="A38" s="169" t="s">
        <v>49</v>
      </c>
      <c r="B38" s="170" t="s">
        <v>3</v>
      </c>
      <c r="C38" s="208" t="s">
        <v>295</v>
      </c>
      <c r="D38" s="172"/>
      <c r="E38" s="172" t="s">
        <v>442</v>
      </c>
      <c r="F38" s="173">
        <v>0.85416666666666663</v>
      </c>
      <c r="G38" s="174" t="s">
        <v>2</v>
      </c>
      <c r="H38" s="174" t="s">
        <v>2</v>
      </c>
      <c r="I38" s="174" t="s">
        <v>2</v>
      </c>
      <c r="J38" s="174" t="s">
        <v>2</v>
      </c>
      <c r="K38" s="174" t="s">
        <v>2</v>
      </c>
      <c r="L38" s="174" t="s">
        <v>2</v>
      </c>
      <c r="M38" s="174" t="s">
        <v>2</v>
      </c>
      <c r="N38" s="117">
        <v>4200000</v>
      </c>
      <c r="O38" s="117">
        <v>2292643.0517711169</v>
      </c>
      <c r="P38" s="117">
        <v>1846321.5258855585</v>
      </c>
      <c r="Q38" s="117">
        <v>940326.97547683923</v>
      </c>
      <c r="R38" s="117">
        <v>293732.97002724797</v>
      </c>
      <c r="S38" s="117">
        <v>4000000</v>
      </c>
      <c r="T38" s="117">
        <v>2221355.4363725013</v>
      </c>
      <c r="U38" s="117">
        <v>1714285.7142857143</v>
      </c>
      <c r="V38" s="117">
        <v>872745.00243783521</v>
      </c>
      <c r="W38" s="117">
        <v>265236.47001462698</v>
      </c>
      <c r="X38" s="454">
        <v>71000</v>
      </c>
      <c r="Y38" s="454"/>
      <c r="Z38" s="454">
        <v>70000</v>
      </c>
      <c r="AA38" s="454"/>
      <c r="AB38" s="454">
        <v>58000</v>
      </c>
      <c r="AC38" s="454"/>
      <c r="AD38" s="184"/>
      <c r="AE38" s="184"/>
      <c r="AF38" s="184"/>
      <c r="AG38" s="184"/>
      <c r="AH38" s="184"/>
      <c r="AJ38" s="177"/>
      <c r="AK38" s="11"/>
      <c r="AL38" s="177"/>
      <c r="AM38" s="11"/>
      <c r="AN38" s="177"/>
      <c r="AO38" s="11"/>
      <c r="AP38" s="177"/>
      <c r="AQ38" s="11"/>
      <c r="AR38" s="177"/>
    </row>
    <row r="39" spans="1:44" s="178" customFormat="1" outlineLevel="1">
      <c r="A39" s="169" t="s">
        <v>49</v>
      </c>
      <c r="B39" s="170" t="s">
        <v>3</v>
      </c>
      <c r="C39" s="171" t="s">
        <v>296</v>
      </c>
      <c r="D39" s="172"/>
      <c r="E39" s="172" t="s">
        <v>383</v>
      </c>
      <c r="F39" s="173">
        <v>0.86111111111111116</v>
      </c>
      <c r="G39" s="174" t="s">
        <v>2</v>
      </c>
      <c r="H39" s="174" t="s">
        <v>2</v>
      </c>
      <c r="I39" s="174" t="s">
        <v>2</v>
      </c>
      <c r="J39" s="174" t="s">
        <v>2</v>
      </c>
      <c r="K39" s="174" t="s">
        <v>2</v>
      </c>
      <c r="L39" s="174" t="s">
        <v>2</v>
      </c>
      <c r="M39" s="174" t="s">
        <v>2</v>
      </c>
      <c r="N39" s="117">
        <v>3850000</v>
      </c>
      <c r="O39" s="117">
        <v>2076253.4297829885</v>
      </c>
      <c r="P39" s="117">
        <v>1598964.8291344475</v>
      </c>
      <c r="Q39" s="117">
        <v>794200.54876527819</v>
      </c>
      <c r="R39" s="117">
        <v>265053.62933399854</v>
      </c>
      <c r="S39" s="117">
        <v>3700000</v>
      </c>
      <c r="T39" s="117">
        <v>1995360.4390122225</v>
      </c>
      <c r="U39" s="117">
        <v>1536667.4981292093</v>
      </c>
      <c r="V39" s="117">
        <v>763257.67024195567</v>
      </c>
      <c r="W39" s="117">
        <v>254726.86455475184</v>
      </c>
      <c r="X39" s="454">
        <v>54500</v>
      </c>
      <c r="Y39" s="454"/>
      <c r="Z39" s="454">
        <v>55000</v>
      </c>
      <c r="AA39" s="454"/>
      <c r="AB39" s="454">
        <v>45500</v>
      </c>
      <c r="AC39" s="454"/>
      <c r="AD39" s="175"/>
      <c r="AE39" s="175"/>
      <c r="AF39" s="175"/>
      <c r="AG39" s="175"/>
      <c r="AH39" s="175"/>
      <c r="AI39" s="176"/>
      <c r="AJ39" s="177"/>
      <c r="AK39" s="11" t="s">
        <v>29</v>
      </c>
      <c r="AL39" s="177" t="s">
        <v>6</v>
      </c>
      <c r="AM39" s="11" t="s">
        <v>6</v>
      </c>
      <c r="AN39" s="177" t="s">
        <v>6</v>
      </c>
      <c r="AO39" s="11"/>
      <c r="AP39" s="177" t="s">
        <v>6</v>
      </c>
      <c r="AQ39" s="11" t="s">
        <v>6</v>
      </c>
      <c r="AR39" s="177" t="s">
        <v>6</v>
      </c>
    </row>
    <row r="40" spans="1:44" s="178" customFormat="1" outlineLevel="1">
      <c r="A40" s="169" t="s">
        <v>49</v>
      </c>
      <c r="B40" s="170" t="s">
        <v>3</v>
      </c>
      <c r="C40" s="171" t="s">
        <v>298</v>
      </c>
      <c r="D40" s="172"/>
      <c r="E40" s="172" t="s">
        <v>467</v>
      </c>
      <c r="F40" s="173" t="s">
        <v>170</v>
      </c>
      <c r="G40" s="174" t="s">
        <v>2</v>
      </c>
      <c r="H40" s="174" t="s">
        <v>2</v>
      </c>
      <c r="I40" s="174" t="s">
        <v>2</v>
      </c>
      <c r="J40" s="174"/>
      <c r="K40" s="174"/>
      <c r="L40" s="174"/>
      <c r="M40" s="174"/>
      <c r="N40" s="117">
        <v>4500000</v>
      </c>
      <c r="O40" s="117">
        <v>2429259.694477086</v>
      </c>
      <c r="P40" s="117">
        <v>2004112.8084606347</v>
      </c>
      <c r="Q40" s="117">
        <v>972972.97297297302</v>
      </c>
      <c r="R40" s="117">
        <v>306698.00235017622</v>
      </c>
      <c r="S40" s="117">
        <v>4300000</v>
      </c>
      <c r="T40" s="117">
        <v>2321292.5969447712</v>
      </c>
      <c r="U40" s="117">
        <v>1915041.1280846065</v>
      </c>
      <c r="V40" s="117">
        <v>929729.72972972982</v>
      </c>
      <c r="W40" s="117">
        <v>293066.98002350173</v>
      </c>
      <c r="X40" s="454">
        <v>68000</v>
      </c>
      <c r="Y40" s="454"/>
      <c r="Z40" s="454">
        <v>68000</v>
      </c>
      <c r="AA40" s="454"/>
      <c r="AB40" s="454">
        <v>56000</v>
      </c>
      <c r="AC40" s="454"/>
      <c r="AD40" s="175"/>
      <c r="AE40" s="175"/>
      <c r="AF40" s="175"/>
      <c r="AG40" s="175"/>
      <c r="AH40" s="175"/>
      <c r="AI40" s="176"/>
      <c r="AJ40" s="177" t="s">
        <v>29</v>
      </c>
      <c r="AK40" s="11"/>
      <c r="AL40" s="177" t="s">
        <v>6</v>
      </c>
      <c r="AM40" s="11" t="s">
        <v>6</v>
      </c>
      <c r="AN40" s="177"/>
      <c r="AO40" s="11"/>
      <c r="AP40" s="177" t="s">
        <v>6</v>
      </c>
      <c r="AQ40" s="11" t="s">
        <v>6</v>
      </c>
      <c r="AR40" s="177" t="s">
        <v>6</v>
      </c>
    </row>
    <row r="41" spans="1:44" s="178" customFormat="1" outlineLevel="1">
      <c r="A41" s="169" t="s">
        <v>49</v>
      </c>
      <c r="B41" s="170" t="s">
        <v>3</v>
      </c>
      <c r="C41" s="171" t="s">
        <v>212</v>
      </c>
      <c r="D41" s="172"/>
      <c r="E41" s="172" t="s">
        <v>467</v>
      </c>
      <c r="F41" s="173" t="s">
        <v>468</v>
      </c>
      <c r="G41" s="174" t="s">
        <v>2</v>
      </c>
      <c r="H41" s="174" t="s">
        <v>2</v>
      </c>
      <c r="I41" s="174" t="s">
        <v>2</v>
      </c>
      <c r="J41" s="174"/>
      <c r="K41" s="174"/>
      <c r="L41" s="174"/>
      <c r="M41" s="174"/>
      <c r="N41" s="117">
        <v>4100000</v>
      </c>
      <c r="O41" s="117">
        <v>2226963.7571899258</v>
      </c>
      <c r="P41" s="117">
        <v>2004782.949665986</v>
      </c>
      <c r="Q41" s="117">
        <v>927764.72266066074</v>
      </c>
      <c r="R41" s="117">
        <v>308984.90098258358</v>
      </c>
      <c r="S41" s="117">
        <v>4000000</v>
      </c>
      <c r="T41" s="117">
        <v>2172647.5679901713</v>
      </c>
      <c r="U41" s="117">
        <v>1955885.8045521816</v>
      </c>
      <c r="V41" s="117">
        <v>905136.31479088846</v>
      </c>
      <c r="W41" s="117">
        <v>301448.68388544739</v>
      </c>
      <c r="X41" s="454">
        <v>74000</v>
      </c>
      <c r="Y41" s="454"/>
      <c r="Z41" s="454">
        <v>78000</v>
      </c>
      <c r="AA41" s="454"/>
      <c r="AB41" s="454">
        <v>63500</v>
      </c>
      <c r="AC41" s="454"/>
      <c r="AD41" s="175"/>
      <c r="AE41" s="175"/>
      <c r="AF41" s="175"/>
      <c r="AG41" s="175"/>
      <c r="AH41" s="175"/>
      <c r="AI41" s="176"/>
      <c r="AJ41" s="177"/>
      <c r="AK41" s="11" t="s">
        <v>29</v>
      </c>
      <c r="AL41" s="177" t="s">
        <v>6</v>
      </c>
      <c r="AM41" s="11" t="s">
        <v>6</v>
      </c>
      <c r="AN41" s="177"/>
      <c r="AO41" s="11"/>
      <c r="AP41" s="177" t="s">
        <v>6</v>
      </c>
      <c r="AQ41" s="11" t="s">
        <v>6</v>
      </c>
      <c r="AR41" s="177" t="s">
        <v>6</v>
      </c>
    </row>
    <row r="42" spans="1:44" s="178" customFormat="1" ht="18" customHeight="1" outlineLevel="1">
      <c r="A42" s="169" t="s">
        <v>49</v>
      </c>
      <c r="B42" s="170" t="s">
        <v>3</v>
      </c>
      <c r="C42" s="171" t="s">
        <v>297</v>
      </c>
      <c r="D42" s="172"/>
      <c r="E42" s="172" t="s">
        <v>471</v>
      </c>
      <c r="F42" s="173">
        <v>0.88888888888888884</v>
      </c>
      <c r="G42" s="174" t="s">
        <v>2</v>
      </c>
      <c r="H42" s="174"/>
      <c r="I42" s="174"/>
      <c r="J42" s="174" t="s">
        <v>2</v>
      </c>
      <c r="K42" s="174"/>
      <c r="L42" s="174" t="s">
        <v>2</v>
      </c>
      <c r="M42" s="174" t="s">
        <v>2</v>
      </c>
      <c r="N42" s="117">
        <v>4000000</v>
      </c>
      <c r="O42" s="117">
        <v>2157146.4205537541</v>
      </c>
      <c r="P42" s="117">
        <v>1661262.1601396857</v>
      </c>
      <c r="Q42" s="117">
        <v>825143.42728860071</v>
      </c>
      <c r="R42" s="117">
        <v>275380.39411324525</v>
      </c>
      <c r="S42" s="117">
        <v>3800000</v>
      </c>
      <c r="T42" s="117">
        <v>2049289.0995260663</v>
      </c>
      <c r="U42" s="117">
        <v>1578199.0521327013</v>
      </c>
      <c r="V42" s="117">
        <v>783886.2559241706</v>
      </c>
      <c r="W42" s="117">
        <v>261611.37440758295</v>
      </c>
      <c r="X42" s="454">
        <v>56300</v>
      </c>
      <c r="Y42" s="454"/>
      <c r="Z42" s="454">
        <v>56000</v>
      </c>
      <c r="AA42" s="454"/>
      <c r="AB42" s="454">
        <v>45600</v>
      </c>
      <c r="AC42" s="454"/>
      <c r="AD42" s="175"/>
      <c r="AE42" s="175"/>
      <c r="AF42" s="175"/>
      <c r="AG42" s="175"/>
      <c r="AH42" s="175"/>
      <c r="AI42" s="176"/>
      <c r="AJ42" s="177"/>
      <c r="AK42" s="11"/>
      <c r="AL42" s="177" t="s">
        <v>6</v>
      </c>
      <c r="AM42" s="11" t="s">
        <v>6</v>
      </c>
      <c r="AN42" s="177"/>
      <c r="AO42" s="11"/>
      <c r="AP42" s="177" t="s">
        <v>6</v>
      </c>
      <c r="AQ42" s="11" t="s">
        <v>6</v>
      </c>
      <c r="AR42" s="177" t="s">
        <v>6</v>
      </c>
    </row>
    <row r="43" spans="1:44" s="178" customFormat="1" ht="18" customHeight="1" outlineLevel="1">
      <c r="A43" s="169" t="s">
        <v>49</v>
      </c>
      <c r="B43" s="170" t="s">
        <v>3</v>
      </c>
      <c r="C43" s="171" t="s">
        <v>304</v>
      </c>
      <c r="D43" s="172" t="s">
        <v>470</v>
      </c>
      <c r="E43" s="172" t="s">
        <v>472</v>
      </c>
      <c r="F43" s="173" t="s">
        <v>469</v>
      </c>
      <c r="G43" s="174" t="s">
        <v>2</v>
      </c>
      <c r="H43" s="174"/>
      <c r="I43" s="174"/>
      <c r="J43" s="174" t="s">
        <v>2</v>
      </c>
      <c r="K43" s="174"/>
      <c r="L43" s="174" t="s">
        <v>2</v>
      </c>
      <c r="M43" s="174" t="s">
        <v>2</v>
      </c>
      <c r="N43" s="117">
        <v>2850000</v>
      </c>
      <c r="O43" s="117">
        <v>1575601.5208471736</v>
      </c>
      <c r="P43" s="117">
        <v>1268597.8675677383</v>
      </c>
      <c r="Q43" s="117">
        <v>653776.92124358413</v>
      </c>
      <c r="R43" s="117">
        <v>223262.75159399939</v>
      </c>
      <c r="S43" s="117">
        <v>2750000</v>
      </c>
      <c r="T43" s="117">
        <v>1520317.256957799</v>
      </c>
      <c r="U43" s="117">
        <v>1224085.6616881685</v>
      </c>
      <c r="V43" s="117">
        <v>630837.38014731812</v>
      </c>
      <c r="W43" s="117">
        <v>215428.97083631519</v>
      </c>
      <c r="X43" s="454">
        <v>46000</v>
      </c>
      <c r="Y43" s="454"/>
      <c r="Z43" s="454">
        <v>48000</v>
      </c>
      <c r="AA43" s="454"/>
      <c r="AB43" s="454">
        <v>38100</v>
      </c>
      <c r="AC43" s="454"/>
      <c r="AD43" s="175"/>
      <c r="AE43" s="175"/>
      <c r="AF43" s="175"/>
      <c r="AG43" s="175"/>
      <c r="AH43" s="175"/>
      <c r="AI43" s="176"/>
      <c r="AJ43" s="177"/>
      <c r="AK43" s="11"/>
      <c r="AL43" s="177" t="s">
        <v>6</v>
      </c>
      <c r="AM43" s="11" t="s">
        <v>6</v>
      </c>
      <c r="AN43" s="177"/>
      <c r="AO43" s="11"/>
      <c r="AP43" s="177" t="s">
        <v>6</v>
      </c>
      <c r="AQ43" s="11" t="s">
        <v>6</v>
      </c>
      <c r="AR43" s="177" t="s">
        <v>6</v>
      </c>
    </row>
    <row r="44" spans="1:44" s="178" customFormat="1" outlineLevel="1">
      <c r="A44" s="169" t="s">
        <v>49</v>
      </c>
      <c r="B44" s="170" t="s">
        <v>3</v>
      </c>
      <c r="C44" s="171" t="s">
        <v>299</v>
      </c>
      <c r="D44" s="172" t="s">
        <v>466</v>
      </c>
      <c r="E44" s="172" t="s">
        <v>382</v>
      </c>
      <c r="F44" s="173" t="s">
        <v>170</v>
      </c>
      <c r="H44" s="174"/>
      <c r="I44" s="174"/>
      <c r="J44" s="174"/>
      <c r="K44" s="174" t="s">
        <v>2</v>
      </c>
      <c r="L44" s="174"/>
      <c r="M44" s="174"/>
      <c r="N44" s="117">
        <v>4750000</v>
      </c>
      <c r="O44" s="117">
        <v>2578840.6058420483</v>
      </c>
      <c r="P44" s="117">
        <v>2331319.8701767037</v>
      </c>
      <c r="Q44" s="117">
        <v>1157951.6768842409</v>
      </c>
      <c r="R44" s="117">
        <v>453930.7609087631</v>
      </c>
      <c r="S44" s="117">
        <v>4600000</v>
      </c>
      <c r="T44" s="117">
        <v>2497403.5340786148</v>
      </c>
      <c r="U44" s="117">
        <v>2257699.2426974392</v>
      </c>
      <c r="V44" s="117">
        <v>1121384.7818247387</v>
      </c>
      <c r="W44" s="117">
        <v>439596.10530111799</v>
      </c>
      <c r="X44" s="454">
        <v>85000</v>
      </c>
      <c r="Y44" s="454"/>
      <c r="Z44" s="454">
        <v>85000</v>
      </c>
      <c r="AA44" s="454"/>
      <c r="AB44" s="454">
        <v>70000</v>
      </c>
      <c r="AC44" s="454"/>
      <c r="AD44" s="175"/>
      <c r="AE44" s="175"/>
      <c r="AF44" s="175"/>
      <c r="AG44" s="175"/>
      <c r="AH44" s="175"/>
      <c r="AI44" s="176"/>
      <c r="AJ44" s="177" t="s">
        <v>29</v>
      </c>
      <c r="AK44" s="11"/>
      <c r="AL44" s="177" t="s">
        <v>6</v>
      </c>
      <c r="AM44" s="11" t="s">
        <v>6</v>
      </c>
      <c r="AN44" s="177"/>
      <c r="AO44" s="11"/>
      <c r="AP44" s="177" t="s">
        <v>6</v>
      </c>
      <c r="AQ44" s="11" t="s">
        <v>6</v>
      </c>
      <c r="AR44" s="177" t="s">
        <v>6</v>
      </c>
    </row>
    <row r="45" spans="1:44" s="178" customFormat="1" outlineLevel="1">
      <c r="A45" s="169" t="s">
        <v>49</v>
      </c>
      <c r="B45" s="170" t="s">
        <v>3</v>
      </c>
      <c r="C45" s="171" t="s">
        <v>301</v>
      </c>
      <c r="D45" s="172" t="s">
        <v>466</v>
      </c>
      <c r="E45" s="172" t="s">
        <v>382</v>
      </c>
      <c r="F45" s="173" t="s">
        <v>300</v>
      </c>
      <c r="H45" s="174"/>
      <c r="I45" s="174"/>
      <c r="J45" s="174"/>
      <c r="K45" s="174" t="s">
        <v>2</v>
      </c>
      <c r="L45" s="174"/>
      <c r="M45" s="174"/>
      <c r="N45" s="117">
        <v>4600000</v>
      </c>
      <c r="O45" s="117">
        <v>2479962.6517273574</v>
      </c>
      <c r="P45" s="117">
        <v>2436153.1279178341</v>
      </c>
      <c r="Q45" s="117">
        <v>1220653.5947712418</v>
      </c>
      <c r="R45" s="117">
        <v>458711.48459383758</v>
      </c>
      <c r="S45" s="117">
        <v>4400000</v>
      </c>
      <c r="T45" s="117">
        <v>2372138.1886087768</v>
      </c>
      <c r="U45" s="117">
        <v>2330233.4267040151</v>
      </c>
      <c r="V45" s="117">
        <v>1167581.6993464052</v>
      </c>
      <c r="W45" s="117">
        <v>438767.50700280117</v>
      </c>
      <c r="X45" s="454">
        <v>92000</v>
      </c>
      <c r="Y45" s="454"/>
      <c r="Z45" s="454">
        <v>94000</v>
      </c>
      <c r="AA45" s="454"/>
      <c r="AB45" s="454">
        <v>77000</v>
      </c>
      <c r="AC45" s="454"/>
      <c r="AD45" s="175"/>
      <c r="AE45" s="175"/>
      <c r="AF45" s="175"/>
      <c r="AG45" s="175"/>
      <c r="AH45" s="175"/>
      <c r="AI45" s="176"/>
      <c r="AJ45" s="177" t="s">
        <v>29</v>
      </c>
      <c r="AK45" s="11"/>
      <c r="AL45" s="177" t="s">
        <v>6</v>
      </c>
      <c r="AM45" s="11" t="s">
        <v>6</v>
      </c>
      <c r="AN45" s="177"/>
      <c r="AO45" s="11"/>
      <c r="AP45" s="177" t="s">
        <v>6</v>
      </c>
      <c r="AQ45" s="11" t="s">
        <v>6</v>
      </c>
      <c r="AR45" s="177" t="s">
        <v>6</v>
      </c>
    </row>
    <row r="46" spans="1:44" s="178" customFormat="1" outlineLevel="1">
      <c r="A46" s="169" t="s">
        <v>49</v>
      </c>
      <c r="B46" s="170" t="s">
        <v>3</v>
      </c>
      <c r="C46" s="171" t="s">
        <v>484</v>
      </c>
      <c r="D46" s="172" t="s">
        <v>486</v>
      </c>
      <c r="E46" s="172" t="s">
        <v>485</v>
      </c>
      <c r="F46" s="173" t="s">
        <v>170</v>
      </c>
      <c r="H46" s="174"/>
      <c r="I46" s="174"/>
      <c r="J46" s="174" t="s">
        <v>2</v>
      </c>
      <c r="L46" s="174"/>
      <c r="M46" s="174"/>
      <c r="N46" s="117"/>
      <c r="O46" s="117"/>
      <c r="P46" s="117"/>
      <c r="Q46" s="117"/>
      <c r="R46" s="117"/>
      <c r="S46" s="117">
        <v>3300000</v>
      </c>
      <c r="T46" s="117">
        <v>1856373.1343283583</v>
      </c>
      <c r="U46" s="117">
        <v>1502731.343283582</v>
      </c>
      <c r="V46" s="117">
        <v>726985.07462686568</v>
      </c>
      <c r="W46" s="117">
        <v>304388.0597014926</v>
      </c>
      <c r="X46" s="454"/>
      <c r="Y46" s="454"/>
      <c r="Z46" s="454">
        <v>56000</v>
      </c>
      <c r="AA46" s="454"/>
      <c r="AB46" s="454"/>
      <c r="AC46" s="454"/>
      <c r="AD46" s="175"/>
      <c r="AE46" s="175"/>
      <c r="AF46" s="175"/>
      <c r="AG46" s="175"/>
      <c r="AH46" s="175"/>
      <c r="AI46" s="176"/>
      <c r="AJ46" s="177"/>
      <c r="AK46" s="11" t="s">
        <v>29</v>
      </c>
      <c r="AL46" s="177" t="s">
        <v>6</v>
      </c>
      <c r="AM46" s="11" t="s">
        <v>6</v>
      </c>
      <c r="AN46" s="177"/>
      <c r="AO46" s="11"/>
      <c r="AP46" s="177" t="s">
        <v>6</v>
      </c>
      <c r="AQ46" s="11" t="s">
        <v>6</v>
      </c>
      <c r="AR46" s="177" t="s">
        <v>6</v>
      </c>
    </row>
    <row r="47" spans="1:44" s="178" customFormat="1" outlineLevel="1">
      <c r="A47" s="169" t="s">
        <v>49</v>
      </c>
      <c r="B47" s="170" t="s">
        <v>3</v>
      </c>
      <c r="C47" s="171" t="s">
        <v>487</v>
      </c>
      <c r="D47" s="172" t="s">
        <v>486</v>
      </c>
      <c r="E47" s="172" t="s">
        <v>485</v>
      </c>
      <c r="F47" s="173" t="s">
        <v>488</v>
      </c>
      <c r="H47" s="174"/>
      <c r="I47" s="174"/>
      <c r="J47" s="174" t="s">
        <v>2</v>
      </c>
      <c r="L47" s="174"/>
      <c r="M47" s="174"/>
      <c r="N47" s="117"/>
      <c r="O47" s="117"/>
      <c r="P47" s="117"/>
      <c r="Q47" s="117"/>
      <c r="R47" s="117"/>
      <c r="S47" s="117">
        <v>2400000</v>
      </c>
      <c r="T47" s="117">
        <v>1352501.4376078206</v>
      </c>
      <c r="U47" s="117">
        <v>1103622.7717078782</v>
      </c>
      <c r="V47" s="117">
        <v>532259.91949396196</v>
      </c>
      <c r="W47" s="117">
        <v>215296.14721104084</v>
      </c>
      <c r="X47" s="454"/>
      <c r="Y47" s="454"/>
      <c r="Z47" s="454">
        <v>44000</v>
      </c>
      <c r="AA47" s="454"/>
      <c r="AB47" s="454"/>
      <c r="AC47" s="454"/>
      <c r="AD47" s="175"/>
      <c r="AE47" s="175"/>
      <c r="AF47" s="175"/>
      <c r="AG47" s="175"/>
      <c r="AH47" s="175"/>
      <c r="AI47" s="176"/>
      <c r="AJ47" s="177"/>
      <c r="AK47" s="11" t="s">
        <v>29</v>
      </c>
      <c r="AL47" s="177" t="s">
        <v>6</v>
      </c>
      <c r="AM47" s="11" t="s">
        <v>6</v>
      </c>
      <c r="AN47" s="177"/>
      <c r="AO47" s="11"/>
      <c r="AP47" s="177" t="s">
        <v>6</v>
      </c>
      <c r="AQ47" s="11" t="s">
        <v>6</v>
      </c>
      <c r="AR47" s="177" t="s">
        <v>6</v>
      </c>
    </row>
    <row r="48" spans="1:44" s="178" customFormat="1" outlineLevel="1">
      <c r="A48" s="169" t="s">
        <v>49</v>
      </c>
      <c r="B48" s="170" t="s">
        <v>3</v>
      </c>
      <c r="C48" s="171" t="s">
        <v>493</v>
      </c>
      <c r="D48" s="172" t="s">
        <v>497</v>
      </c>
      <c r="E48" s="172" t="s">
        <v>495</v>
      </c>
      <c r="F48" s="173" t="s">
        <v>496</v>
      </c>
      <c r="H48" s="174"/>
      <c r="I48" s="174"/>
      <c r="L48" s="174"/>
      <c r="M48" s="174" t="s">
        <v>2</v>
      </c>
      <c r="N48" s="117">
        <v>2900000</v>
      </c>
      <c r="O48" s="117">
        <v>1502764.1707487756</v>
      </c>
      <c r="P48" s="117">
        <v>1497690.6927921623</v>
      </c>
      <c r="Q48" s="117">
        <v>796536.03918824357</v>
      </c>
      <c r="R48" s="117">
        <v>269909.02729181241</v>
      </c>
      <c r="S48" s="117">
        <v>2800000</v>
      </c>
      <c r="T48" s="117">
        <v>1450944.7165850245</v>
      </c>
      <c r="U48" s="117">
        <v>1446046.1861441568</v>
      </c>
      <c r="V48" s="117">
        <v>769069.27921623515</v>
      </c>
      <c r="W48" s="117">
        <v>260601.81945416378</v>
      </c>
      <c r="X48" s="454">
        <v>56000</v>
      </c>
      <c r="Y48" s="454"/>
      <c r="Z48" s="454">
        <v>58000</v>
      </c>
      <c r="AA48" s="454"/>
      <c r="AB48" s="454"/>
      <c r="AC48" s="454"/>
      <c r="AD48" s="175"/>
      <c r="AE48" s="175"/>
      <c r="AF48" s="175"/>
      <c r="AG48" s="175"/>
      <c r="AH48" s="175"/>
      <c r="AI48" s="176"/>
      <c r="AJ48" s="177"/>
      <c r="AK48" s="11"/>
      <c r="AL48" s="177" t="s">
        <v>6</v>
      </c>
      <c r="AM48" s="11" t="s">
        <v>6</v>
      </c>
      <c r="AN48" s="177"/>
      <c r="AO48" s="11" t="s">
        <v>29</v>
      </c>
      <c r="AP48" s="177" t="s">
        <v>6</v>
      </c>
      <c r="AQ48" s="11" t="s">
        <v>6</v>
      </c>
      <c r="AR48" s="177" t="s">
        <v>6</v>
      </c>
    </row>
    <row r="49" spans="1:44" s="178" customFormat="1" outlineLevel="1">
      <c r="A49" s="169" t="s">
        <v>49</v>
      </c>
      <c r="B49" s="170" t="s">
        <v>3</v>
      </c>
      <c r="C49" s="171" t="s">
        <v>494</v>
      </c>
      <c r="D49" s="172" t="s">
        <v>497</v>
      </c>
      <c r="E49" s="172" t="s">
        <v>495</v>
      </c>
      <c r="F49" s="173">
        <v>0.98263888888888884</v>
      </c>
      <c r="H49" s="174"/>
      <c r="I49" s="174"/>
      <c r="L49" s="174"/>
      <c r="M49" s="174" t="s">
        <v>2</v>
      </c>
      <c r="N49" s="117">
        <v>1500000</v>
      </c>
      <c r="O49" s="117">
        <v>787709.49720670388</v>
      </c>
      <c r="P49" s="117">
        <v>790851.9553072626</v>
      </c>
      <c r="Q49" s="117">
        <v>428421.78770949721</v>
      </c>
      <c r="R49" s="117">
        <v>141410.61452513965</v>
      </c>
      <c r="S49" s="117">
        <v>1450000</v>
      </c>
      <c r="T49" s="117">
        <v>761452.51396648039</v>
      </c>
      <c r="U49" s="117">
        <v>764490.22346368711</v>
      </c>
      <c r="V49" s="117">
        <v>414141.06145251397</v>
      </c>
      <c r="W49" s="117">
        <v>136696.92737430168</v>
      </c>
      <c r="X49" s="454">
        <v>29500</v>
      </c>
      <c r="Y49" s="454"/>
      <c r="Z49" s="454">
        <v>30600</v>
      </c>
      <c r="AA49" s="454"/>
      <c r="AB49" s="454"/>
      <c r="AC49" s="454"/>
      <c r="AD49" s="175"/>
      <c r="AE49" s="175"/>
      <c r="AF49" s="175"/>
      <c r="AG49" s="175"/>
      <c r="AH49" s="175"/>
      <c r="AI49" s="176"/>
      <c r="AJ49" s="177"/>
      <c r="AK49" s="11"/>
      <c r="AL49" s="177" t="s">
        <v>6</v>
      </c>
      <c r="AM49" s="11" t="s">
        <v>6</v>
      </c>
      <c r="AN49" s="177"/>
      <c r="AO49" s="11" t="s">
        <v>29</v>
      </c>
      <c r="AP49" s="177" t="s">
        <v>6</v>
      </c>
      <c r="AQ49" s="11" t="s">
        <v>6</v>
      </c>
      <c r="AR49" s="177" t="s">
        <v>6</v>
      </c>
    </row>
    <row r="50" spans="1:44" s="178" customFormat="1" outlineLevel="1">
      <c r="A50" s="169" t="s">
        <v>49</v>
      </c>
      <c r="B50" s="170" t="s">
        <v>3</v>
      </c>
      <c r="C50" s="171" t="s">
        <v>302</v>
      </c>
      <c r="D50" s="172" t="s">
        <v>475</v>
      </c>
      <c r="E50" s="172" t="s">
        <v>474</v>
      </c>
      <c r="F50" s="173" t="s">
        <v>303</v>
      </c>
      <c r="H50" s="174"/>
      <c r="I50" s="174"/>
      <c r="K50" s="174"/>
      <c r="L50" s="174" t="s">
        <v>2</v>
      </c>
      <c r="M50" s="174"/>
      <c r="N50" s="117">
        <v>3100000</v>
      </c>
      <c r="O50" s="117">
        <v>1638634.4238975819</v>
      </c>
      <c r="P50" s="117">
        <v>1527510.6685633</v>
      </c>
      <c r="Q50" s="117">
        <v>776984.35277382645</v>
      </c>
      <c r="R50" s="117">
        <v>255761.0241820768</v>
      </c>
      <c r="S50" s="117">
        <v>3050000</v>
      </c>
      <c r="T50" s="117">
        <v>1612204.836415363</v>
      </c>
      <c r="U50" s="117">
        <v>1502873.3997155048</v>
      </c>
      <c r="V50" s="117">
        <v>764452.34708392608</v>
      </c>
      <c r="W50" s="117">
        <v>251635.84637268845</v>
      </c>
      <c r="X50" s="454">
        <v>56500</v>
      </c>
      <c r="Y50" s="454"/>
      <c r="Z50" s="454">
        <v>60000</v>
      </c>
      <c r="AA50" s="454"/>
      <c r="AB50" s="454"/>
      <c r="AC50" s="454"/>
      <c r="AD50" s="175"/>
      <c r="AE50" s="175"/>
      <c r="AF50" s="175"/>
      <c r="AG50" s="175"/>
      <c r="AH50" s="175"/>
      <c r="AI50" s="176"/>
      <c r="AJ50" s="177"/>
      <c r="AK50" s="11" t="s">
        <v>29</v>
      </c>
      <c r="AL50" s="177"/>
      <c r="AM50" s="11"/>
      <c r="AN50" s="177"/>
      <c r="AP50" s="177"/>
      <c r="AQ50" s="11"/>
      <c r="AR50" s="177"/>
    </row>
    <row r="51" spans="1:44" s="178" customFormat="1" outlineLevel="1">
      <c r="A51" s="169" t="s">
        <v>49</v>
      </c>
      <c r="B51" s="170" t="s">
        <v>3</v>
      </c>
      <c r="C51" s="171" t="s">
        <v>305</v>
      </c>
      <c r="D51" s="172" t="s">
        <v>473</v>
      </c>
      <c r="E51" s="172" t="s">
        <v>35</v>
      </c>
      <c r="F51" s="173">
        <v>1</v>
      </c>
      <c r="G51" s="174"/>
      <c r="H51" s="174"/>
      <c r="I51" s="174"/>
      <c r="J51" s="174"/>
      <c r="K51" s="174"/>
      <c r="L51" s="174"/>
      <c r="M51" s="174" t="s">
        <v>2</v>
      </c>
      <c r="N51" s="117">
        <v>950000</v>
      </c>
      <c r="O51" s="117">
        <v>563699.82547993015</v>
      </c>
      <c r="P51" s="117">
        <v>472513.08900523558</v>
      </c>
      <c r="Q51" s="117">
        <v>214703.31588132636</v>
      </c>
      <c r="R51" s="117">
        <v>65488.65619546247</v>
      </c>
      <c r="S51" s="117">
        <v>950000</v>
      </c>
      <c r="T51" s="117">
        <v>563699.82547993015</v>
      </c>
      <c r="U51" s="117">
        <v>472513.08900523558</v>
      </c>
      <c r="V51" s="117">
        <v>214703.31588132636</v>
      </c>
      <c r="W51" s="117">
        <v>65488.65619546247</v>
      </c>
      <c r="X51" s="454">
        <v>10400</v>
      </c>
      <c r="Y51" s="454"/>
      <c r="Z51" s="454">
        <v>11000</v>
      </c>
      <c r="AA51" s="454"/>
      <c r="AB51" s="454">
        <v>9100</v>
      </c>
      <c r="AC51" s="454"/>
      <c r="AD51" s="175"/>
      <c r="AE51" s="175"/>
      <c r="AF51" s="175"/>
      <c r="AG51" s="175"/>
      <c r="AH51" s="175"/>
      <c r="AI51" s="176"/>
      <c r="AJ51" s="177" t="s">
        <v>6</v>
      </c>
      <c r="AK51" s="11"/>
      <c r="AL51" s="177" t="s">
        <v>6</v>
      </c>
      <c r="AM51" s="11"/>
      <c r="AN51" s="177" t="s">
        <v>6</v>
      </c>
      <c r="AO51" s="11" t="s">
        <v>6</v>
      </c>
      <c r="AP51" s="177" t="s">
        <v>6</v>
      </c>
      <c r="AQ51" s="11" t="s">
        <v>6</v>
      </c>
      <c r="AR51" s="177" t="s">
        <v>6</v>
      </c>
    </row>
    <row r="52" spans="1:44" s="178" customFormat="1" outlineLevel="1">
      <c r="A52" s="169" t="s">
        <v>49</v>
      </c>
      <c r="B52" s="170" t="s">
        <v>3</v>
      </c>
      <c r="C52" s="171" t="s">
        <v>373</v>
      </c>
      <c r="D52" s="172"/>
      <c r="E52" s="172" t="s">
        <v>35</v>
      </c>
      <c r="F52" s="173" t="s">
        <v>306</v>
      </c>
      <c r="G52" s="174" t="s">
        <v>2</v>
      </c>
      <c r="H52" s="174" t="s">
        <v>2</v>
      </c>
      <c r="I52" s="174" t="s">
        <v>2</v>
      </c>
      <c r="J52" s="174" t="s">
        <v>2</v>
      </c>
      <c r="K52" s="174" t="s">
        <v>2</v>
      </c>
      <c r="L52" s="174" t="s">
        <v>2</v>
      </c>
      <c r="M52" s="174" t="s">
        <v>2</v>
      </c>
      <c r="N52" s="117">
        <v>600000</v>
      </c>
      <c r="O52" s="117">
        <v>325146.19883040932</v>
      </c>
      <c r="P52" s="117">
        <v>327485.38011695904</v>
      </c>
      <c r="Q52" s="117">
        <v>156725.14619883039</v>
      </c>
      <c r="R52" s="117">
        <v>45614.035087719298</v>
      </c>
      <c r="S52" s="117">
        <v>550000</v>
      </c>
      <c r="T52" s="117">
        <v>298050.6822612086</v>
      </c>
      <c r="U52" s="117">
        <v>300194.93177387916</v>
      </c>
      <c r="V52" s="117">
        <v>143664.71734892786</v>
      </c>
      <c r="W52" s="117">
        <v>41812.865497076018</v>
      </c>
      <c r="X52" s="454">
        <v>6100</v>
      </c>
      <c r="Y52" s="454"/>
      <c r="Z52" s="454">
        <v>6000</v>
      </c>
      <c r="AA52" s="454"/>
      <c r="AB52" s="454">
        <v>4900</v>
      </c>
      <c r="AC52" s="454"/>
      <c r="AD52" s="175"/>
      <c r="AE52" s="175"/>
      <c r="AF52" s="175"/>
      <c r="AG52" s="175"/>
      <c r="AH52" s="175"/>
      <c r="AI52" s="176"/>
      <c r="AJ52" s="177" t="s">
        <v>6</v>
      </c>
      <c r="AK52" s="11"/>
      <c r="AL52" s="177" t="s">
        <v>6</v>
      </c>
      <c r="AM52" s="11" t="s">
        <v>6</v>
      </c>
      <c r="AN52" s="177" t="s">
        <v>6</v>
      </c>
      <c r="AO52" s="11" t="s">
        <v>6</v>
      </c>
      <c r="AP52" s="177" t="s">
        <v>6</v>
      </c>
      <c r="AQ52" s="11" t="s">
        <v>6</v>
      </c>
      <c r="AR52" s="177" t="s">
        <v>6</v>
      </c>
    </row>
    <row r="53" spans="1:44" s="178" customFormat="1" outlineLevel="1">
      <c r="A53" s="169" t="s">
        <v>49</v>
      </c>
      <c r="B53" s="170" t="s">
        <v>3</v>
      </c>
      <c r="C53" s="171" t="s">
        <v>374</v>
      </c>
      <c r="D53" s="172"/>
      <c r="E53" s="172" t="s">
        <v>35</v>
      </c>
      <c r="F53" s="173">
        <v>1</v>
      </c>
      <c r="G53" s="174" t="s">
        <v>2</v>
      </c>
      <c r="H53" s="174" t="s">
        <v>2</v>
      </c>
      <c r="I53" s="174"/>
      <c r="J53" s="174"/>
      <c r="K53" s="174"/>
      <c r="L53" s="174" t="s">
        <v>2</v>
      </c>
      <c r="M53" s="174"/>
      <c r="N53" s="117">
        <v>600000</v>
      </c>
      <c r="O53" s="117">
        <v>325146.19883040932</v>
      </c>
      <c r="P53" s="117">
        <v>327485.38011695904</v>
      </c>
      <c r="Q53" s="117">
        <v>156725.14619883039</v>
      </c>
      <c r="R53" s="117">
        <v>45614.035087719298</v>
      </c>
      <c r="S53" s="117">
        <v>550000</v>
      </c>
      <c r="T53" s="117">
        <v>298050.6822612086</v>
      </c>
      <c r="U53" s="117">
        <v>300194.93177387916</v>
      </c>
      <c r="V53" s="117">
        <v>143664.71734892786</v>
      </c>
      <c r="W53" s="117">
        <v>41812.865497076018</v>
      </c>
      <c r="X53" s="454">
        <v>7000</v>
      </c>
      <c r="Y53" s="454"/>
      <c r="Z53" s="454">
        <v>6800</v>
      </c>
      <c r="AA53" s="454"/>
      <c r="AB53" s="454">
        <v>5600</v>
      </c>
      <c r="AC53" s="454"/>
      <c r="AD53" s="175"/>
      <c r="AE53" s="175"/>
      <c r="AF53" s="175"/>
      <c r="AG53" s="175"/>
      <c r="AH53" s="175"/>
      <c r="AI53" s="176"/>
      <c r="AJ53" s="177" t="s">
        <v>6</v>
      </c>
      <c r="AK53" s="11"/>
      <c r="AL53" s="177" t="s">
        <v>6</v>
      </c>
      <c r="AM53" s="11" t="s">
        <v>6</v>
      </c>
      <c r="AN53" s="177" t="s">
        <v>6</v>
      </c>
      <c r="AO53" s="11" t="s">
        <v>6</v>
      </c>
      <c r="AP53" s="177" t="s">
        <v>6</v>
      </c>
      <c r="AQ53" s="11" t="s">
        <v>6</v>
      </c>
      <c r="AR53" s="177" t="s">
        <v>6</v>
      </c>
    </row>
    <row r="54" spans="1:44" s="178" customFormat="1" outlineLevel="1">
      <c r="A54" s="169" t="s">
        <v>49</v>
      </c>
      <c r="B54" s="170" t="s">
        <v>3</v>
      </c>
      <c r="C54" s="171" t="s">
        <v>175</v>
      </c>
      <c r="D54" s="172"/>
      <c r="E54" s="172" t="s">
        <v>176</v>
      </c>
      <c r="F54" s="173">
        <v>1</v>
      </c>
      <c r="G54" s="174"/>
      <c r="H54" s="174"/>
      <c r="I54" s="174" t="s">
        <v>2</v>
      </c>
      <c r="J54" s="174" t="s">
        <v>2</v>
      </c>
      <c r="K54" s="174" t="s">
        <v>2</v>
      </c>
      <c r="L54" s="174"/>
      <c r="M54" s="174"/>
      <c r="N54" s="117">
        <v>550000</v>
      </c>
      <c r="O54" s="117">
        <v>304988.39907192573</v>
      </c>
      <c r="P54" s="117">
        <v>269257.54060324829</v>
      </c>
      <c r="Q54" s="117">
        <v>135266.82134570766</v>
      </c>
      <c r="R54" s="117">
        <v>37006.960556844548</v>
      </c>
      <c r="S54" s="117">
        <v>500000</v>
      </c>
      <c r="T54" s="117">
        <v>277262.18097447796</v>
      </c>
      <c r="U54" s="117">
        <v>244779.58236658931</v>
      </c>
      <c r="V54" s="117">
        <v>122969.83758700694</v>
      </c>
      <c r="W54" s="117">
        <v>33642.691415313224</v>
      </c>
      <c r="X54" s="454">
        <v>6000</v>
      </c>
      <c r="Y54" s="454"/>
      <c r="Z54" s="454">
        <v>5700</v>
      </c>
      <c r="AA54" s="454"/>
      <c r="AB54" s="454">
        <v>4700</v>
      </c>
      <c r="AC54" s="454"/>
      <c r="AD54" s="175"/>
      <c r="AE54" s="175"/>
      <c r="AF54" s="175"/>
      <c r="AG54" s="175"/>
      <c r="AH54" s="175"/>
      <c r="AI54" s="176"/>
      <c r="AJ54" s="177"/>
      <c r="AK54" s="11"/>
      <c r="AL54" s="177"/>
      <c r="AM54" s="11"/>
      <c r="AN54" s="177" t="s">
        <v>29</v>
      </c>
      <c r="AO54" s="11"/>
      <c r="AP54" s="177"/>
      <c r="AQ54" s="11"/>
      <c r="AR54" s="177"/>
    </row>
    <row r="55" spans="1:44" s="178" customFormat="1" outlineLevel="1">
      <c r="A55" s="169" t="s">
        <v>49</v>
      </c>
      <c r="B55" s="170" t="s">
        <v>3</v>
      </c>
      <c r="C55" s="171" t="s">
        <v>526</v>
      </c>
      <c r="D55" s="178" t="s">
        <v>490</v>
      </c>
      <c r="E55" s="172" t="s">
        <v>527</v>
      </c>
      <c r="F55" s="173">
        <v>0.95833333333333337</v>
      </c>
      <c r="H55" s="174"/>
      <c r="I55" s="174" t="s">
        <v>2</v>
      </c>
      <c r="K55" s="174" t="s">
        <v>2</v>
      </c>
      <c r="L55" s="174"/>
      <c r="N55" s="117"/>
      <c r="O55" s="117"/>
      <c r="P55" s="117"/>
      <c r="Q55" s="117"/>
      <c r="R55" s="117"/>
      <c r="S55" s="117">
        <v>1500000</v>
      </c>
      <c r="T55" s="117">
        <v>784861.8090452262</v>
      </c>
      <c r="U55" s="117">
        <v>795000</v>
      </c>
      <c r="V55" s="117">
        <v>464038.9447236181</v>
      </c>
      <c r="W55" s="117">
        <v>150000</v>
      </c>
      <c r="X55" s="454"/>
      <c r="Y55" s="454"/>
      <c r="Z55" s="454"/>
      <c r="AA55" s="454"/>
      <c r="AB55" s="454"/>
      <c r="AC55" s="454"/>
      <c r="AD55" s="175"/>
      <c r="AE55" s="175"/>
      <c r="AF55" s="175"/>
      <c r="AG55" s="175"/>
      <c r="AH55" s="175"/>
      <c r="AI55" s="176"/>
      <c r="AJ55" s="177"/>
      <c r="AK55" s="11" t="s">
        <v>29</v>
      </c>
      <c r="AL55" s="177" t="s">
        <v>6</v>
      </c>
      <c r="AM55" s="11" t="s">
        <v>6</v>
      </c>
      <c r="AN55" s="177"/>
      <c r="AO55" s="11"/>
      <c r="AP55" s="177" t="s">
        <v>6</v>
      </c>
      <c r="AQ55" s="11" t="s">
        <v>6</v>
      </c>
      <c r="AR55" s="177" t="s">
        <v>6</v>
      </c>
    </row>
    <row r="56" spans="1:44" s="178" customFormat="1" outlineLevel="1">
      <c r="A56" s="169" t="s">
        <v>49</v>
      </c>
      <c r="B56" s="170" t="s">
        <v>3</v>
      </c>
      <c r="C56" s="171" t="s">
        <v>528</v>
      </c>
      <c r="D56" s="178" t="s">
        <v>491</v>
      </c>
      <c r="E56" s="172" t="s">
        <v>492</v>
      </c>
      <c r="F56" s="173">
        <v>1.03125</v>
      </c>
      <c r="H56" s="174"/>
      <c r="I56" s="174"/>
      <c r="L56" s="174"/>
      <c r="M56" s="174" t="s">
        <v>2</v>
      </c>
      <c r="N56" s="117"/>
      <c r="O56" s="117"/>
      <c r="P56" s="117"/>
      <c r="Q56" s="117"/>
      <c r="R56" s="117"/>
      <c r="S56" s="117">
        <v>2200000</v>
      </c>
      <c r="T56" s="117">
        <v>1031111.1111111111</v>
      </c>
      <c r="U56" s="117">
        <v>1430000</v>
      </c>
      <c r="V56" s="117">
        <v>880000</v>
      </c>
      <c r="W56" s="117">
        <v>330000</v>
      </c>
      <c r="X56" s="454"/>
      <c r="Y56" s="454"/>
      <c r="Z56" s="454"/>
      <c r="AA56" s="454"/>
      <c r="AB56" s="454"/>
      <c r="AC56" s="454"/>
      <c r="AD56" s="175"/>
      <c r="AE56" s="175"/>
      <c r="AF56" s="175"/>
      <c r="AG56" s="175"/>
      <c r="AH56" s="175"/>
      <c r="AI56" s="176"/>
      <c r="AJ56" s="177"/>
      <c r="AK56" s="11" t="s">
        <v>29</v>
      </c>
      <c r="AL56" s="177" t="s">
        <v>6</v>
      </c>
      <c r="AM56" s="11" t="s">
        <v>6</v>
      </c>
      <c r="AN56" s="177"/>
      <c r="AO56" s="11"/>
      <c r="AP56" s="177" t="s">
        <v>6</v>
      </c>
      <c r="AQ56" s="11" t="s">
        <v>6</v>
      </c>
      <c r="AR56" s="177" t="s">
        <v>6</v>
      </c>
    </row>
    <row r="57" spans="1:44" s="178" customFormat="1" outlineLevel="1">
      <c r="A57" s="169" t="s">
        <v>49</v>
      </c>
      <c r="B57" s="170" t="s">
        <v>3</v>
      </c>
      <c r="C57" s="171" t="s">
        <v>307</v>
      </c>
      <c r="D57" s="172"/>
      <c r="E57" s="172" t="s">
        <v>35</v>
      </c>
      <c r="F57" s="173" t="s">
        <v>489</v>
      </c>
      <c r="G57" s="174" t="s">
        <v>2</v>
      </c>
      <c r="H57" s="174" t="s">
        <v>2</v>
      </c>
      <c r="I57" s="174" t="s">
        <v>2</v>
      </c>
      <c r="J57" s="174" t="s">
        <v>2</v>
      </c>
      <c r="K57" s="174" t="s">
        <v>2</v>
      </c>
      <c r="L57" s="174" t="s">
        <v>2</v>
      </c>
      <c r="M57" s="174" t="s">
        <v>2</v>
      </c>
      <c r="N57" s="117">
        <v>300000</v>
      </c>
      <c r="O57" s="117">
        <v>177000</v>
      </c>
      <c r="P57" s="117">
        <v>156000</v>
      </c>
      <c r="Q57" s="117">
        <v>75000</v>
      </c>
      <c r="R57" s="117">
        <v>21000.000000000004</v>
      </c>
      <c r="S57" s="117">
        <v>250000</v>
      </c>
      <c r="T57" s="117">
        <v>147500</v>
      </c>
      <c r="U57" s="117">
        <v>130000</v>
      </c>
      <c r="V57" s="117">
        <v>62500</v>
      </c>
      <c r="W57" s="117">
        <v>17500</v>
      </c>
      <c r="X57" s="454">
        <v>2000</v>
      </c>
      <c r="Y57" s="454"/>
      <c r="Z57" s="454">
        <v>1750</v>
      </c>
      <c r="AA57" s="454"/>
      <c r="AB57" s="454">
        <v>1400</v>
      </c>
      <c r="AC57" s="454"/>
      <c r="AD57" s="175"/>
      <c r="AE57" s="175"/>
      <c r="AF57" s="175"/>
      <c r="AG57" s="175"/>
      <c r="AH57" s="175"/>
      <c r="AI57" s="176"/>
      <c r="AJ57" s="177" t="s">
        <v>6</v>
      </c>
      <c r="AK57" s="11"/>
      <c r="AL57" s="177" t="s">
        <v>6</v>
      </c>
      <c r="AM57" s="11" t="s">
        <v>6</v>
      </c>
      <c r="AN57" s="177" t="s">
        <v>6</v>
      </c>
      <c r="AO57" s="11" t="s">
        <v>6</v>
      </c>
      <c r="AP57" s="177" t="s">
        <v>6</v>
      </c>
      <c r="AQ57" s="11" t="s">
        <v>6</v>
      </c>
      <c r="AR57" s="177" t="s">
        <v>6</v>
      </c>
    </row>
    <row r="58" spans="1:44" s="178" customFormat="1">
      <c r="A58" s="169"/>
      <c r="B58" s="189" t="s">
        <v>3</v>
      </c>
      <c r="C58" s="171"/>
      <c r="D58" s="172"/>
      <c r="E58" s="172"/>
      <c r="F58" s="173"/>
      <c r="G58" s="174"/>
      <c r="H58" s="174"/>
      <c r="I58" s="174"/>
      <c r="J58" s="174"/>
      <c r="K58" s="174"/>
      <c r="L58" s="174"/>
      <c r="M58" s="174"/>
      <c r="N58" s="117"/>
      <c r="O58" s="117"/>
      <c r="P58" s="117"/>
      <c r="Q58" s="117"/>
      <c r="R58" s="117"/>
      <c r="S58" s="117"/>
      <c r="T58" s="117"/>
      <c r="U58" s="117"/>
      <c r="V58" s="117"/>
      <c r="W58" s="117"/>
      <c r="X58" s="454"/>
      <c r="Y58" s="454"/>
      <c r="Z58" s="454"/>
      <c r="AA58" s="454"/>
      <c r="AB58" s="454"/>
      <c r="AC58" s="454"/>
      <c r="AD58" s="175"/>
      <c r="AE58" s="175"/>
      <c r="AF58" s="175"/>
      <c r="AG58" s="175"/>
      <c r="AH58" s="175"/>
      <c r="AI58" s="176"/>
      <c r="AJ58" s="175"/>
      <c r="AK58" s="175"/>
      <c r="AL58" s="175"/>
      <c r="AM58" s="175"/>
      <c r="AN58" s="175"/>
      <c r="AO58" s="175"/>
      <c r="AP58" s="175"/>
      <c r="AQ58" s="175"/>
      <c r="AR58" s="175"/>
    </row>
    <row r="59" spans="1:44" s="178" customFormat="1">
      <c r="A59" s="169" t="s">
        <v>49</v>
      </c>
      <c r="B59" s="170" t="s">
        <v>4</v>
      </c>
      <c r="C59" s="171" t="s">
        <v>308</v>
      </c>
      <c r="D59" s="172"/>
      <c r="E59" s="172" t="s">
        <v>384</v>
      </c>
      <c r="F59" s="173" t="s">
        <v>309</v>
      </c>
      <c r="G59" s="174" t="s">
        <v>2</v>
      </c>
      <c r="H59" s="174" t="s">
        <v>2</v>
      </c>
      <c r="I59" s="174" t="s">
        <v>2</v>
      </c>
      <c r="J59" s="174" t="s">
        <v>2</v>
      </c>
      <c r="K59" s="174" t="s">
        <v>2</v>
      </c>
      <c r="L59" s="174" t="s">
        <v>2</v>
      </c>
      <c r="M59" s="174" t="s">
        <v>2</v>
      </c>
      <c r="N59" s="117">
        <v>100000</v>
      </c>
      <c r="O59" s="117">
        <v>59770.114942528744</v>
      </c>
      <c r="P59" s="117">
        <v>46743.295019157085</v>
      </c>
      <c r="Q59" s="117">
        <v>24521.072796934863</v>
      </c>
      <c r="R59" s="117">
        <v>6513.4099616858239</v>
      </c>
      <c r="S59" s="117">
        <v>100000</v>
      </c>
      <c r="T59" s="117">
        <v>59770.114942528744</v>
      </c>
      <c r="U59" s="117">
        <v>46743.295019157085</v>
      </c>
      <c r="V59" s="117">
        <v>24521.072796934863</v>
      </c>
      <c r="W59" s="117">
        <v>6513.4099616858239</v>
      </c>
      <c r="X59" s="454">
        <v>720</v>
      </c>
      <c r="Y59" s="454"/>
      <c r="Z59" s="454">
        <v>770</v>
      </c>
      <c r="AA59" s="454"/>
      <c r="AB59" s="454">
        <v>640</v>
      </c>
      <c r="AC59" s="454"/>
      <c r="AD59" s="175"/>
      <c r="AE59" s="175"/>
      <c r="AF59" s="175"/>
      <c r="AG59" s="175"/>
      <c r="AH59" s="175"/>
      <c r="AI59" s="176"/>
      <c r="AJ59" s="177" t="s">
        <v>6</v>
      </c>
      <c r="AL59" s="177" t="s">
        <v>6</v>
      </c>
      <c r="AM59" s="11"/>
      <c r="AN59" s="177"/>
      <c r="AO59" s="11"/>
      <c r="AP59" s="177"/>
      <c r="AQ59" s="175"/>
      <c r="AR59" s="177"/>
    </row>
    <row r="60" spans="1:44" s="178" customFormat="1">
      <c r="A60" s="169" t="s">
        <v>49</v>
      </c>
      <c r="B60" s="170" t="s">
        <v>4</v>
      </c>
      <c r="C60" s="171" t="s">
        <v>310</v>
      </c>
      <c r="D60" s="172"/>
      <c r="E60" s="172" t="s">
        <v>418</v>
      </c>
      <c r="F60" s="173" t="s">
        <v>417</v>
      </c>
      <c r="G60" s="174" t="s">
        <v>2</v>
      </c>
      <c r="H60" s="174" t="s">
        <v>2</v>
      </c>
      <c r="I60" s="174" t="s">
        <v>2</v>
      </c>
      <c r="J60" s="174" t="s">
        <v>2</v>
      </c>
      <c r="K60" s="174" t="s">
        <v>2</v>
      </c>
      <c r="L60" s="174" t="s">
        <v>2</v>
      </c>
      <c r="M60" s="174" t="s">
        <v>2</v>
      </c>
      <c r="N60" s="117">
        <v>200000</v>
      </c>
      <c r="O60" s="117">
        <v>119540.22988505749</v>
      </c>
      <c r="P60" s="117">
        <v>93486.590038314171</v>
      </c>
      <c r="Q60" s="117">
        <v>49042.145593869725</v>
      </c>
      <c r="R60" s="117">
        <v>13026.819923371648</v>
      </c>
      <c r="S60" s="117">
        <v>200000</v>
      </c>
      <c r="T60" s="117">
        <v>119540.22988505749</v>
      </c>
      <c r="U60" s="117">
        <v>93486.590038314171</v>
      </c>
      <c r="V60" s="117">
        <v>49042.145593869725</v>
      </c>
      <c r="W60" s="117">
        <v>13026.819923371648</v>
      </c>
      <c r="X60" s="454">
        <v>1450</v>
      </c>
      <c r="Y60" s="454"/>
      <c r="Z60" s="454">
        <v>1550</v>
      </c>
      <c r="AA60" s="454"/>
      <c r="AB60" s="454">
        <v>1250</v>
      </c>
      <c r="AC60" s="454"/>
      <c r="AD60" s="175"/>
      <c r="AE60" s="175"/>
      <c r="AF60" s="175"/>
      <c r="AG60" s="175"/>
      <c r="AH60" s="175"/>
      <c r="AI60" s="176"/>
      <c r="AJ60" s="177" t="s">
        <v>6</v>
      </c>
      <c r="AK60" s="11"/>
      <c r="AL60" s="177" t="s">
        <v>6</v>
      </c>
      <c r="AM60" s="11" t="s">
        <v>29</v>
      </c>
      <c r="AN60" s="177" t="s">
        <v>29</v>
      </c>
      <c r="AO60" s="11" t="s">
        <v>29</v>
      </c>
      <c r="AP60" s="177"/>
      <c r="AQ60" s="175"/>
      <c r="AR60" s="177"/>
    </row>
    <row r="61" spans="1:44" s="178" customFormat="1">
      <c r="A61" s="169" t="s">
        <v>49</v>
      </c>
      <c r="B61" s="170" t="s">
        <v>4</v>
      </c>
      <c r="C61" s="171" t="s">
        <v>311</v>
      </c>
      <c r="D61" s="172"/>
      <c r="E61" s="172" t="s">
        <v>419</v>
      </c>
      <c r="F61" s="173">
        <v>0.49652777777777773</v>
      </c>
      <c r="G61" s="174" t="s">
        <v>2</v>
      </c>
      <c r="H61" s="174"/>
      <c r="I61" s="174"/>
      <c r="J61" s="174"/>
      <c r="K61" s="174"/>
      <c r="L61" s="174"/>
      <c r="M61" s="174"/>
      <c r="N61" s="117">
        <v>450000</v>
      </c>
      <c r="O61" s="117">
        <v>276407.28476821195</v>
      </c>
      <c r="P61" s="117">
        <v>150496.68874172185</v>
      </c>
      <c r="Q61" s="117">
        <v>71523.178807947013</v>
      </c>
      <c r="R61" s="117">
        <v>15645.695364238411</v>
      </c>
      <c r="S61" s="117">
        <v>450000</v>
      </c>
      <c r="T61" s="117">
        <v>276407.28476821195</v>
      </c>
      <c r="U61" s="117">
        <v>150496.68874172185</v>
      </c>
      <c r="V61" s="117">
        <v>71523.178807947013</v>
      </c>
      <c r="W61" s="117">
        <v>15645.695364238411</v>
      </c>
      <c r="X61" s="454">
        <v>2500</v>
      </c>
      <c r="Y61" s="454"/>
      <c r="Z61" s="454">
        <v>2700</v>
      </c>
      <c r="AA61" s="454"/>
      <c r="AB61" s="454">
        <v>2200</v>
      </c>
      <c r="AC61" s="454"/>
      <c r="AD61" s="175"/>
      <c r="AE61" s="175"/>
      <c r="AF61" s="175"/>
      <c r="AG61" s="175"/>
      <c r="AH61" s="175"/>
      <c r="AI61" s="176"/>
      <c r="AJ61" s="177" t="s">
        <v>6</v>
      </c>
      <c r="AK61" s="11" t="s">
        <v>29</v>
      </c>
      <c r="AL61" s="177" t="s">
        <v>6</v>
      </c>
      <c r="AM61" s="11"/>
      <c r="AN61" s="177" t="s">
        <v>29</v>
      </c>
      <c r="AO61" s="11"/>
      <c r="AP61" s="177" t="s">
        <v>29</v>
      </c>
      <c r="AQ61" s="175"/>
      <c r="AR61" s="177" t="s">
        <v>29</v>
      </c>
    </row>
    <row r="62" spans="1:44" s="178" customFormat="1">
      <c r="A62" s="169" t="s">
        <v>49</v>
      </c>
      <c r="B62" s="170" t="s">
        <v>4</v>
      </c>
      <c r="C62" s="171" t="s">
        <v>312</v>
      </c>
      <c r="D62" s="172"/>
      <c r="E62" s="172" t="s">
        <v>260</v>
      </c>
      <c r="F62" s="173">
        <v>0.52430555555555558</v>
      </c>
      <c r="G62" s="174"/>
      <c r="H62" s="174" t="s">
        <v>2</v>
      </c>
      <c r="I62" s="174" t="s">
        <v>2</v>
      </c>
      <c r="J62" s="174" t="s">
        <v>2</v>
      </c>
      <c r="K62" s="174" t="s">
        <v>2</v>
      </c>
      <c r="L62" s="174" t="s">
        <v>2</v>
      </c>
      <c r="M62" s="174"/>
      <c r="N62" s="117">
        <v>800000</v>
      </c>
      <c r="O62" s="117">
        <v>490889.13282107579</v>
      </c>
      <c r="P62" s="117">
        <v>255543.358946213</v>
      </c>
      <c r="Q62" s="117">
        <v>116794.731064764</v>
      </c>
      <c r="R62" s="117">
        <v>27222.832052689348</v>
      </c>
      <c r="S62" s="117">
        <v>800000</v>
      </c>
      <c r="T62" s="117">
        <v>490889.13282107579</v>
      </c>
      <c r="U62" s="117">
        <v>255543.358946213</v>
      </c>
      <c r="V62" s="117">
        <v>116794.731064764</v>
      </c>
      <c r="W62" s="117">
        <v>27222.832052689348</v>
      </c>
      <c r="X62" s="454">
        <v>4200</v>
      </c>
      <c r="Y62" s="454"/>
      <c r="Z62" s="454">
        <v>4500</v>
      </c>
      <c r="AA62" s="454"/>
      <c r="AB62" s="454">
        <v>3700</v>
      </c>
      <c r="AC62" s="454"/>
      <c r="AD62" s="175"/>
      <c r="AE62" s="175"/>
      <c r="AF62" s="175"/>
      <c r="AG62" s="175"/>
      <c r="AH62" s="175"/>
      <c r="AI62" s="176"/>
      <c r="AJ62" s="177" t="s">
        <v>6</v>
      </c>
      <c r="AK62" s="11" t="s">
        <v>29</v>
      </c>
      <c r="AL62" s="177" t="s">
        <v>6</v>
      </c>
      <c r="AM62" s="11"/>
      <c r="AN62" s="177" t="s">
        <v>29</v>
      </c>
      <c r="AO62" s="11" t="s">
        <v>29</v>
      </c>
      <c r="AP62" s="177"/>
      <c r="AQ62" s="175"/>
      <c r="AR62" s="177" t="s">
        <v>29</v>
      </c>
    </row>
    <row r="63" spans="1:44" s="67" customFormat="1" outlineLevel="1">
      <c r="A63" s="169" t="s">
        <v>49</v>
      </c>
      <c r="B63" s="170" t="s">
        <v>4</v>
      </c>
      <c r="C63" s="171" t="s">
        <v>313</v>
      </c>
      <c r="D63" s="187"/>
      <c r="E63" s="172" t="s">
        <v>128</v>
      </c>
      <c r="F63" s="173" t="s">
        <v>261</v>
      </c>
      <c r="G63" s="174" t="s">
        <v>2</v>
      </c>
      <c r="H63" s="174" t="s">
        <v>2</v>
      </c>
      <c r="I63" s="174" t="s">
        <v>2</v>
      </c>
      <c r="J63" s="174" t="s">
        <v>2</v>
      </c>
      <c r="K63" s="174" t="s">
        <v>2</v>
      </c>
      <c r="L63" s="174" t="s">
        <v>2</v>
      </c>
      <c r="M63" s="174" t="s">
        <v>2</v>
      </c>
      <c r="N63" s="117">
        <v>1200000</v>
      </c>
      <c r="O63" s="117">
        <v>685141.9031719534</v>
      </c>
      <c r="P63" s="117">
        <v>435726.2103505843</v>
      </c>
      <c r="Q63" s="117">
        <v>203338.89816360598</v>
      </c>
      <c r="R63" s="117">
        <v>50083.472454090152</v>
      </c>
      <c r="S63" s="117">
        <v>1200000</v>
      </c>
      <c r="T63" s="117">
        <v>685141.9031719534</v>
      </c>
      <c r="U63" s="117">
        <v>435726.2103505843</v>
      </c>
      <c r="V63" s="117">
        <v>203338.89816360598</v>
      </c>
      <c r="W63" s="117">
        <v>50083.472454090152</v>
      </c>
      <c r="X63" s="454">
        <v>7600</v>
      </c>
      <c r="Y63" s="454"/>
      <c r="Z63" s="454">
        <v>8100</v>
      </c>
      <c r="AA63" s="454"/>
      <c r="AB63" s="454">
        <v>6600</v>
      </c>
      <c r="AC63" s="454"/>
      <c r="AD63" s="175"/>
      <c r="AE63" s="175"/>
      <c r="AF63" s="175"/>
      <c r="AG63" s="175"/>
      <c r="AH63" s="175"/>
      <c r="AI63" s="176"/>
      <c r="AJ63" s="177" t="s">
        <v>6</v>
      </c>
      <c r="AK63" s="11" t="s">
        <v>6</v>
      </c>
      <c r="AL63" s="177" t="s">
        <v>6</v>
      </c>
      <c r="AM63" s="11" t="s">
        <v>29</v>
      </c>
      <c r="AN63" s="177"/>
      <c r="AP63" s="177" t="s">
        <v>29</v>
      </c>
      <c r="AQ63" s="175" t="s">
        <v>29</v>
      </c>
      <c r="AR63" s="177" t="s">
        <v>29</v>
      </c>
    </row>
    <row r="64" spans="1:44" s="67" customFormat="1" outlineLevel="1">
      <c r="A64" s="169" t="s">
        <v>49</v>
      </c>
      <c r="B64" s="170" t="s">
        <v>4</v>
      </c>
      <c r="C64" s="171" t="s">
        <v>7</v>
      </c>
      <c r="D64" s="179"/>
      <c r="E64" s="172" t="s">
        <v>16</v>
      </c>
      <c r="F64" s="173">
        <v>0.55555555555555558</v>
      </c>
      <c r="G64" s="174" t="s">
        <v>2</v>
      </c>
      <c r="H64" s="190"/>
      <c r="I64" s="190"/>
      <c r="J64" s="190"/>
      <c r="K64" s="190"/>
      <c r="L64" s="190"/>
      <c r="M64" s="181"/>
      <c r="N64" s="117">
        <v>1550000</v>
      </c>
      <c r="O64" s="117">
        <v>759048.9709013484</v>
      </c>
      <c r="P64" s="117">
        <v>799751.59687721799</v>
      </c>
      <c r="Q64" s="117">
        <v>405926.18878637336</v>
      </c>
      <c r="R64" s="117">
        <v>135308.72959545779</v>
      </c>
      <c r="S64" s="117">
        <v>1450000</v>
      </c>
      <c r="T64" s="117">
        <v>710078.06955287431</v>
      </c>
      <c r="U64" s="117">
        <v>748154.719659333</v>
      </c>
      <c r="V64" s="117">
        <v>379737.40241305891</v>
      </c>
      <c r="W64" s="117">
        <v>126579.1341376863</v>
      </c>
      <c r="X64" s="454">
        <v>13500</v>
      </c>
      <c r="Y64" s="454"/>
      <c r="Z64" s="454">
        <v>13500</v>
      </c>
      <c r="AA64" s="454"/>
      <c r="AB64" s="454">
        <v>11100</v>
      </c>
      <c r="AC64" s="454"/>
      <c r="AD64" s="240"/>
      <c r="AE64" s="240"/>
      <c r="AF64" s="240"/>
      <c r="AG64" s="240"/>
      <c r="AH64" s="240"/>
      <c r="AI64" s="182"/>
      <c r="AJ64" s="177" t="s">
        <v>6</v>
      </c>
      <c r="AK64" s="11" t="s">
        <v>6</v>
      </c>
      <c r="AL64" s="177" t="s">
        <v>6</v>
      </c>
      <c r="AM64" s="11"/>
      <c r="AN64" s="177"/>
      <c r="AO64" s="11" t="s">
        <v>6</v>
      </c>
      <c r="AP64" s="177" t="s">
        <v>29</v>
      </c>
      <c r="AQ64" s="11" t="s">
        <v>29</v>
      </c>
      <c r="AR64" s="177" t="s">
        <v>6</v>
      </c>
    </row>
    <row r="65" spans="1:44" s="67" customFormat="1" outlineLevel="1">
      <c r="A65" s="169" t="s">
        <v>49</v>
      </c>
      <c r="B65" s="170" t="s">
        <v>4</v>
      </c>
      <c r="C65" s="171" t="s">
        <v>8</v>
      </c>
      <c r="D65" s="179"/>
      <c r="E65" s="172" t="s">
        <v>168</v>
      </c>
      <c r="F65" s="173">
        <v>0.57291666666666663</v>
      </c>
      <c r="G65" s="174" t="s">
        <v>2</v>
      </c>
      <c r="H65" s="181"/>
      <c r="I65" s="181"/>
      <c r="J65" s="181"/>
      <c r="K65" s="181"/>
      <c r="L65" s="181"/>
      <c r="M65" s="181"/>
      <c r="N65" s="117">
        <v>900000</v>
      </c>
      <c r="O65" s="117">
        <v>450000</v>
      </c>
      <c r="P65" s="117">
        <v>527932.96089385473</v>
      </c>
      <c r="Q65" s="117">
        <v>282821.2290502793</v>
      </c>
      <c r="R65" s="117">
        <v>84217.877094972064</v>
      </c>
      <c r="S65" s="117">
        <v>850000</v>
      </c>
      <c r="T65" s="117">
        <v>425000</v>
      </c>
      <c r="U65" s="117">
        <v>498603.35195530724</v>
      </c>
      <c r="V65" s="117">
        <v>267108.93854748603</v>
      </c>
      <c r="W65" s="117">
        <v>79539.106145251397</v>
      </c>
      <c r="X65" s="454">
        <v>8800</v>
      </c>
      <c r="Y65" s="454"/>
      <c r="Z65" s="454">
        <v>8800</v>
      </c>
      <c r="AA65" s="454"/>
      <c r="AB65" s="454">
        <v>7200</v>
      </c>
      <c r="AC65" s="454"/>
      <c r="AD65" s="240"/>
      <c r="AE65" s="240"/>
      <c r="AF65" s="240"/>
      <c r="AG65" s="240"/>
      <c r="AH65" s="240"/>
      <c r="AI65" s="182"/>
      <c r="AJ65" s="177" t="s">
        <v>6</v>
      </c>
      <c r="AK65" s="11" t="s">
        <v>6</v>
      </c>
      <c r="AL65" s="177" t="s">
        <v>6</v>
      </c>
      <c r="AM65" s="11"/>
      <c r="AN65" s="177"/>
      <c r="AO65" s="11" t="s">
        <v>6</v>
      </c>
      <c r="AP65" s="177" t="s">
        <v>29</v>
      </c>
      <c r="AQ65" s="11" t="s">
        <v>29</v>
      </c>
      <c r="AR65" s="177" t="s">
        <v>6</v>
      </c>
    </row>
    <row r="66" spans="1:44" s="67" customFormat="1" outlineLevel="1">
      <c r="A66" s="169" t="s">
        <v>49</v>
      </c>
      <c r="B66" s="170" t="s">
        <v>4</v>
      </c>
      <c r="C66" s="171" t="s">
        <v>370</v>
      </c>
      <c r="D66" s="187"/>
      <c r="E66" s="172" t="s">
        <v>424</v>
      </c>
      <c r="F66" s="173">
        <v>0.52777777777777779</v>
      </c>
      <c r="G66" s="174" t="s">
        <v>2</v>
      </c>
      <c r="I66" s="174"/>
      <c r="J66" s="174"/>
      <c r="K66" s="174"/>
      <c r="L66" s="174"/>
      <c r="M66" s="181"/>
      <c r="N66" s="117">
        <v>500000</v>
      </c>
      <c r="O66" s="117">
        <v>282868.52589641436</v>
      </c>
      <c r="P66" s="117">
        <v>188247.01195219124</v>
      </c>
      <c r="Q66" s="117">
        <v>90637.450199203187</v>
      </c>
      <c r="R66" s="117">
        <v>26892.430278884462</v>
      </c>
      <c r="S66" s="117">
        <v>450000</v>
      </c>
      <c r="T66" s="117">
        <v>254581.67330677292</v>
      </c>
      <c r="U66" s="117">
        <v>169422.31075697212</v>
      </c>
      <c r="V66" s="117">
        <v>81573.705179282872</v>
      </c>
      <c r="W66" s="117">
        <v>24203.187250996016</v>
      </c>
      <c r="X66" s="454">
        <v>3300</v>
      </c>
      <c r="Y66" s="454"/>
      <c r="Z66" s="454">
        <v>3000</v>
      </c>
      <c r="AA66" s="454"/>
      <c r="AB66" s="454">
        <v>2500</v>
      </c>
      <c r="AC66" s="454"/>
      <c r="AD66" s="240"/>
      <c r="AE66" s="240"/>
      <c r="AF66" s="240"/>
      <c r="AG66" s="240"/>
      <c r="AH66" s="240"/>
      <c r="AI66" s="182"/>
      <c r="AJ66" s="177" t="s">
        <v>6</v>
      </c>
      <c r="AK66" s="11" t="s">
        <v>29</v>
      </c>
      <c r="AL66" s="177" t="s">
        <v>6</v>
      </c>
      <c r="AM66" s="11"/>
      <c r="AN66" s="177" t="s">
        <v>29</v>
      </c>
      <c r="AP66" s="177" t="s">
        <v>29</v>
      </c>
      <c r="AQ66" s="11"/>
      <c r="AR66" s="177" t="s">
        <v>29</v>
      </c>
    </row>
    <row r="67" spans="1:44" s="67" customFormat="1" outlineLevel="1">
      <c r="A67" s="169" t="s">
        <v>49</v>
      </c>
      <c r="B67" s="170" t="s">
        <v>4</v>
      </c>
      <c r="C67" s="171" t="s">
        <v>318</v>
      </c>
      <c r="D67" s="187"/>
      <c r="E67" s="172" t="s">
        <v>268</v>
      </c>
      <c r="F67" s="173" t="s">
        <v>423</v>
      </c>
      <c r="G67" s="174" t="s">
        <v>2</v>
      </c>
      <c r="H67" s="174"/>
      <c r="I67" s="174"/>
      <c r="J67" s="174"/>
      <c r="K67" s="174"/>
      <c r="L67" s="174"/>
      <c r="M67" s="181"/>
      <c r="N67" s="117">
        <v>500000</v>
      </c>
      <c r="O67" s="117">
        <v>250984.25196850393</v>
      </c>
      <c r="P67" s="117">
        <v>241141.73228346457</v>
      </c>
      <c r="Q67" s="117">
        <v>128937.00787401573</v>
      </c>
      <c r="R67" s="117">
        <v>41338.582677165352</v>
      </c>
      <c r="S67" s="117">
        <v>500000</v>
      </c>
      <c r="T67" s="117">
        <v>250984.25196850393</v>
      </c>
      <c r="U67" s="117">
        <v>241141.73228346457</v>
      </c>
      <c r="V67" s="117">
        <v>128937.00787401573</v>
      </c>
      <c r="W67" s="117">
        <v>41338.582677165352</v>
      </c>
      <c r="X67" s="454">
        <v>4100</v>
      </c>
      <c r="Y67" s="454"/>
      <c r="Z67" s="454">
        <v>4400</v>
      </c>
      <c r="AA67" s="454"/>
      <c r="AB67" s="454">
        <v>3600</v>
      </c>
      <c r="AC67" s="454"/>
      <c r="AD67" s="240"/>
      <c r="AE67" s="240"/>
      <c r="AF67" s="240"/>
      <c r="AG67" s="240"/>
      <c r="AH67" s="240"/>
      <c r="AI67" s="182"/>
      <c r="AJ67" s="177"/>
      <c r="AK67" s="11"/>
      <c r="AL67" s="177"/>
      <c r="AM67" s="11"/>
      <c r="AN67" s="177" t="s">
        <v>29</v>
      </c>
      <c r="AO67" s="11" t="s">
        <v>29</v>
      </c>
      <c r="AP67" s="177"/>
      <c r="AQ67" s="11"/>
      <c r="AR67" s="177"/>
    </row>
    <row r="68" spans="1:44" s="67" customFormat="1" outlineLevel="1">
      <c r="A68" s="169" t="s">
        <v>49</v>
      </c>
      <c r="B68" s="170" t="s">
        <v>4</v>
      </c>
      <c r="C68" s="171" t="s">
        <v>314</v>
      </c>
      <c r="D68" s="187"/>
      <c r="E68" s="172" t="s">
        <v>32</v>
      </c>
      <c r="F68" s="173">
        <v>0.56944444444444442</v>
      </c>
      <c r="G68" s="190"/>
      <c r="H68" s="174" t="s">
        <v>2</v>
      </c>
      <c r="I68" s="174" t="s">
        <v>2</v>
      </c>
      <c r="J68" s="174" t="s">
        <v>2</v>
      </c>
      <c r="K68" s="174" t="s">
        <v>2</v>
      </c>
      <c r="L68" s="174" t="s">
        <v>2</v>
      </c>
      <c r="M68" s="181"/>
      <c r="N68" s="117">
        <v>950000</v>
      </c>
      <c r="O68" s="117">
        <v>533762.88659793814</v>
      </c>
      <c r="P68" s="117">
        <v>388814.43298969074</v>
      </c>
      <c r="Q68" s="117">
        <v>184123.71134020621</v>
      </c>
      <c r="R68" s="117">
        <v>52886.597938144332</v>
      </c>
      <c r="S68" s="117">
        <v>900000</v>
      </c>
      <c r="T68" s="117">
        <v>505670.10309278348</v>
      </c>
      <c r="U68" s="117">
        <v>368350.51546391752</v>
      </c>
      <c r="V68" s="117">
        <v>174432.98969072165</v>
      </c>
      <c r="W68" s="117">
        <v>50103.092783505155</v>
      </c>
      <c r="X68" s="454">
        <v>6500</v>
      </c>
      <c r="Y68" s="454"/>
      <c r="Z68" s="454">
        <v>6600</v>
      </c>
      <c r="AA68" s="454"/>
      <c r="AB68" s="454">
        <v>5400</v>
      </c>
      <c r="AC68" s="454"/>
      <c r="AD68" s="240"/>
      <c r="AE68" s="240"/>
      <c r="AF68" s="240"/>
      <c r="AG68" s="240"/>
      <c r="AH68" s="240"/>
      <c r="AI68" s="182"/>
      <c r="AJ68" s="177" t="s">
        <v>6</v>
      </c>
      <c r="AK68" s="11" t="s">
        <v>6</v>
      </c>
      <c r="AL68" s="177" t="s">
        <v>6</v>
      </c>
      <c r="AM68" s="11"/>
      <c r="AN68" s="177"/>
      <c r="AO68" s="11"/>
      <c r="AP68" s="177" t="s">
        <v>6</v>
      </c>
      <c r="AQ68" s="11" t="s">
        <v>29</v>
      </c>
      <c r="AR68" s="177" t="s">
        <v>29</v>
      </c>
    </row>
    <row r="69" spans="1:44" s="67" customFormat="1" outlineLevel="1">
      <c r="A69" s="169" t="s">
        <v>49</v>
      </c>
      <c r="B69" s="170" t="s">
        <v>4</v>
      </c>
      <c r="C69" s="171" t="s">
        <v>315</v>
      </c>
      <c r="D69" s="179"/>
      <c r="E69" s="172" t="s">
        <v>238</v>
      </c>
      <c r="F69" s="173">
        <v>0.58333333333333337</v>
      </c>
      <c r="G69" s="174"/>
      <c r="H69" s="174" t="s">
        <v>2</v>
      </c>
      <c r="I69" s="174" t="s">
        <v>2</v>
      </c>
      <c r="J69" s="174" t="s">
        <v>2</v>
      </c>
      <c r="K69" s="174" t="s">
        <v>2</v>
      </c>
      <c r="L69" s="174" t="s">
        <v>2</v>
      </c>
      <c r="M69" s="181"/>
      <c r="N69" s="117">
        <v>700000</v>
      </c>
      <c r="O69" s="117">
        <v>393304.22125181952</v>
      </c>
      <c r="P69" s="117">
        <v>305676.85589519655</v>
      </c>
      <c r="Q69" s="117">
        <v>149781.65938864628</v>
      </c>
      <c r="R69" s="117">
        <v>57059.679767103349</v>
      </c>
      <c r="S69" s="117">
        <v>650000</v>
      </c>
      <c r="T69" s="117">
        <v>365211.06259097531</v>
      </c>
      <c r="U69" s="117">
        <v>283842.79475982534</v>
      </c>
      <c r="V69" s="117">
        <v>139082.96943231439</v>
      </c>
      <c r="W69" s="117">
        <v>52983.988355167399</v>
      </c>
      <c r="X69" s="454">
        <v>5200</v>
      </c>
      <c r="Y69" s="454"/>
      <c r="Z69" s="454">
        <v>5100</v>
      </c>
      <c r="AA69" s="454"/>
      <c r="AB69" s="454">
        <v>4200</v>
      </c>
      <c r="AC69" s="454"/>
      <c r="AD69" s="240"/>
      <c r="AE69" s="240"/>
      <c r="AF69" s="240"/>
      <c r="AG69" s="240"/>
      <c r="AH69" s="240"/>
      <c r="AI69" s="182"/>
      <c r="AJ69" s="177" t="s">
        <v>6</v>
      </c>
      <c r="AK69" s="11"/>
      <c r="AL69" s="177" t="s">
        <v>6</v>
      </c>
      <c r="AM69" s="11" t="s">
        <v>6</v>
      </c>
      <c r="AN69" s="177" t="s">
        <v>29</v>
      </c>
      <c r="AO69" s="11" t="s">
        <v>6</v>
      </c>
      <c r="AP69" s="177"/>
      <c r="AQ69" s="11" t="s">
        <v>6</v>
      </c>
      <c r="AR69" s="177"/>
    </row>
    <row r="70" spans="1:44" s="67" customFormat="1" outlineLevel="1">
      <c r="A70" s="169" t="s">
        <v>49</v>
      </c>
      <c r="B70" s="170" t="s">
        <v>4</v>
      </c>
      <c r="C70" s="171" t="s">
        <v>316</v>
      </c>
      <c r="D70" s="179"/>
      <c r="E70" s="172" t="s">
        <v>422</v>
      </c>
      <c r="F70" s="173" t="s">
        <v>317</v>
      </c>
      <c r="G70" s="174"/>
      <c r="H70" s="174" t="s">
        <v>2</v>
      </c>
      <c r="I70" s="174" t="s">
        <v>2</v>
      </c>
      <c r="J70" s="174" t="s">
        <v>2</v>
      </c>
      <c r="K70" s="174" t="s">
        <v>2</v>
      </c>
      <c r="L70" s="174" t="s">
        <v>2</v>
      </c>
      <c r="M70" s="181"/>
      <c r="N70" s="117">
        <v>500000</v>
      </c>
      <c r="O70" s="117">
        <v>304846.93877551024</v>
      </c>
      <c r="P70" s="117">
        <v>213010.20408163266</v>
      </c>
      <c r="Q70" s="117">
        <v>107142.85714285714</v>
      </c>
      <c r="R70" s="117">
        <v>29336.734693877552</v>
      </c>
      <c r="S70" s="117">
        <v>500000</v>
      </c>
      <c r="T70" s="117">
        <v>304846.93877551024</v>
      </c>
      <c r="U70" s="117">
        <v>213010.20408163266</v>
      </c>
      <c r="V70" s="117">
        <v>107142.85714285714</v>
      </c>
      <c r="W70" s="117">
        <v>29336.734693877552</v>
      </c>
      <c r="X70" s="454">
        <v>3600</v>
      </c>
      <c r="Y70" s="454"/>
      <c r="Z70" s="454">
        <v>3900</v>
      </c>
      <c r="AA70" s="454"/>
      <c r="AB70" s="454">
        <v>3200</v>
      </c>
      <c r="AC70" s="454"/>
      <c r="AD70" s="240"/>
      <c r="AE70" s="240"/>
      <c r="AF70" s="240"/>
      <c r="AG70" s="240"/>
      <c r="AH70" s="240"/>
      <c r="AI70" s="182"/>
      <c r="AJ70" s="177" t="s">
        <v>6</v>
      </c>
      <c r="AK70" s="11" t="s">
        <v>29</v>
      </c>
      <c r="AL70" s="177" t="s">
        <v>6</v>
      </c>
      <c r="AM70" s="11" t="s">
        <v>6</v>
      </c>
      <c r="AN70" s="177" t="s">
        <v>29</v>
      </c>
      <c r="AO70" s="11" t="s">
        <v>6</v>
      </c>
      <c r="AP70" s="177" t="s">
        <v>29</v>
      </c>
      <c r="AQ70" s="11" t="s">
        <v>6</v>
      </c>
      <c r="AR70" s="177" t="s">
        <v>29</v>
      </c>
    </row>
    <row r="71" spans="1:44" s="67" customFormat="1" outlineLevel="1">
      <c r="A71" s="169" t="s">
        <v>49</v>
      </c>
      <c r="B71" s="170" t="s">
        <v>4</v>
      </c>
      <c r="C71" s="171" t="s">
        <v>371</v>
      </c>
      <c r="D71" s="187"/>
      <c r="E71" s="172" t="s">
        <v>425</v>
      </c>
      <c r="F71" s="173">
        <v>0.52777777777777779</v>
      </c>
      <c r="I71" s="174"/>
      <c r="J71" s="174"/>
      <c r="K71" s="174"/>
      <c r="L71" s="174"/>
      <c r="M71" s="174" t="s">
        <v>2</v>
      </c>
      <c r="N71" s="117">
        <v>500000</v>
      </c>
      <c r="O71" s="117">
        <v>292951.5418502203</v>
      </c>
      <c r="P71" s="117">
        <v>169603.52422907492</v>
      </c>
      <c r="Q71" s="117">
        <v>85903.083700440533</v>
      </c>
      <c r="R71" s="117">
        <v>28634.361233480176</v>
      </c>
      <c r="S71" s="117">
        <v>450000</v>
      </c>
      <c r="T71" s="117">
        <v>283046.68304668303</v>
      </c>
      <c r="U71" s="117">
        <v>154791.15479115481</v>
      </c>
      <c r="V71" s="117">
        <v>70761.670761670757</v>
      </c>
      <c r="W71" s="117">
        <v>23218.673218673219</v>
      </c>
      <c r="X71" s="454">
        <v>3000</v>
      </c>
      <c r="Y71" s="454"/>
      <c r="Z71" s="454">
        <v>2800</v>
      </c>
      <c r="AA71" s="454"/>
      <c r="AB71" s="454">
        <v>2300</v>
      </c>
      <c r="AC71" s="454"/>
      <c r="AD71" s="240"/>
      <c r="AE71" s="240"/>
      <c r="AF71" s="240"/>
      <c r="AG71" s="240"/>
      <c r="AH71" s="240"/>
      <c r="AI71" s="182"/>
      <c r="AJ71" s="177" t="s">
        <v>6</v>
      </c>
      <c r="AK71" s="11" t="s">
        <v>29</v>
      </c>
      <c r="AL71" s="177" t="s">
        <v>6</v>
      </c>
      <c r="AM71" s="11"/>
      <c r="AN71" s="177"/>
      <c r="AO71" s="11"/>
      <c r="AP71" s="177"/>
      <c r="AQ71" s="11"/>
      <c r="AR71" s="177" t="s">
        <v>29</v>
      </c>
    </row>
    <row r="72" spans="1:44" s="67" customFormat="1" outlineLevel="1">
      <c r="A72" s="169" t="s">
        <v>49</v>
      </c>
      <c r="B72" s="170" t="s">
        <v>4</v>
      </c>
      <c r="C72" s="171" t="s">
        <v>319</v>
      </c>
      <c r="D72" s="179"/>
      <c r="E72" s="172" t="s">
        <v>385</v>
      </c>
      <c r="F72" s="173">
        <v>0.57986111111111105</v>
      </c>
      <c r="G72" s="174"/>
      <c r="H72" s="174"/>
      <c r="I72" s="174"/>
      <c r="J72" s="174"/>
      <c r="K72" s="174"/>
      <c r="L72" s="174"/>
      <c r="M72" s="174" t="s">
        <v>2</v>
      </c>
      <c r="N72" s="117">
        <v>600000</v>
      </c>
      <c r="O72" s="117">
        <v>290019.56947162427</v>
      </c>
      <c r="P72" s="117">
        <v>306457.92563600786</v>
      </c>
      <c r="Q72" s="117">
        <v>142074.36399217221</v>
      </c>
      <c r="R72" s="117">
        <v>49315.068493150684</v>
      </c>
      <c r="S72" s="117">
        <v>550000</v>
      </c>
      <c r="T72" s="117">
        <v>265851.27201565559</v>
      </c>
      <c r="U72" s="117">
        <v>280919.76516634051</v>
      </c>
      <c r="V72" s="117">
        <v>130234.83365949118</v>
      </c>
      <c r="W72" s="117">
        <v>45205.479452054788</v>
      </c>
      <c r="X72" s="454">
        <v>5200</v>
      </c>
      <c r="Y72" s="454"/>
      <c r="Z72" s="454">
        <v>5100</v>
      </c>
      <c r="AA72" s="454"/>
      <c r="AB72" s="454">
        <v>4200</v>
      </c>
      <c r="AC72" s="454"/>
      <c r="AD72" s="240"/>
      <c r="AE72" s="240"/>
      <c r="AF72" s="240"/>
      <c r="AG72" s="240"/>
      <c r="AH72" s="240"/>
      <c r="AI72" s="182"/>
      <c r="AJ72" s="177"/>
      <c r="AK72" s="11"/>
      <c r="AL72" s="177"/>
      <c r="AM72" s="11"/>
      <c r="AN72" s="177"/>
      <c r="AO72" s="11" t="s">
        <v>29</v>
      </c>
      <c r="AP72" s="177" t="s">
        <v>29</v>
      </c>
      <c r="AQ72" s="11" t="s">
        <v>29</v>
      </c>
      <c r="AR72" s="177" t="s">
        <v>29</v>
      </c>
    </row>
    <row r="73" spans="1:44" s="67" customFormat="1" outlineLevel="1">
      <c r="A73" s="169" t="s">
        <v>49</v>
      </c>
      <c r="B73" s="170" t="s">
        <v>4</v>
      </c>
      <c r="C73" s="171" t="s">
        <v>320</v>
      </c>
      <c r="D73" s="179"/>
      <c r="E73" s="172" t="s">
        <v>385</v>
      </c>
      <c r="F73" s="173">
        <v>0.60416666666666663</v>
      </c>
      <c r="G73" s="174"/>
      <c r="H73" s="174"/>
      <c r="I73" s="174"/>
      <c r="J73" s="174"/>
      <c r="K73" s="174"/>
      <c r="L73" s="174"/>
      <c r="M73" s="174" t="s">
        <v>2</v>
      </c>
      <c r="N73" s="117">
        <v>500000</v>
      </c>
      <c r="O73" s="117">
        <v>244732.5769854133</v>
      </c>
      <c r="P73" s="117">
        <v>256077.79578606159</v>
      </c>
      <c r="Q73" s="117">
        <v>123176.66126418152</v>
      </c>
      <c r="R73" s="117">
        <v>34846.029173419774</v>
      </c>
      <c r="S73" s="117">
        <v>500000</v>
      </c>
      <c r="T73" s="117">
        <v>244732.5769854133</v>
      </c>
      <c r="U73" s="117">
        <v>256077.79578606159</v>
      </c>
      <c r="V73" s="117">
        <v>123176.66126418152</v>
      </c>
      <c r="W73" s="117">
        <v>34846.029173419774</v>
      </c>
      <c r="X73" s="454">
        <v>4400</v>
      </c>
      <c r="Y73" s="454"/>
      <c r="Z73" s="454">
        <v>4700</v>
      </c>
      <c r="AA73" s="454"/>
      <c r="AB73" s="454">
        <v>3900</v>
      </c>
      <c r="AC73" s="454"/>
      <c r="AD73" s="240"/>
      <c r="AE73" s="240"/>
      <c r="AF73" s="240"/>
      <c r="AG73" s="240"/>
      <c r="AH73" s="240"/>
      <c r="AI73" s="182"/>
      <c r="AJ73" s="177"/>
      <c r="AK73" s="11"/>
      <c r="AL73" s="177"/>
      <c r="AM73" s="11"/>
      <c r="AN73" s="177"/>
      <c r="AO73" s="11" t="s">
        <v>29</v>
      </c>
      <c r="AP73" s="177" t="s">
        <v>29</v>
      </c>
      <c r="AQ73" s="11" t="s">
        <v>29</v>
      </c>
      <c r="AR73" s="177" t="s">
        <v>29</v>
      </c>
    </row>
    <row r="74" spans="1:44" s="67" customFormat="1" outlineLevel="1">
      <c r="A74" s="169" t="s">
        <v>49</v>
      </c>
      <c r="B74" s="170" t="s">
        <v>4</v>
      </c>
      <c r="C74" s="171" t="s">
        <v>321</v>
      </c>
      <c r="D74" s="179"/>
      <c r="E74" s="172" t="s">
        <v>251</v>
      </c>
      <c r="F74" s="173" t="s">
        <v>446</v>
      </c>
      <c r="G74" s="174"/>
      <c r="H74" s="174"/>
      <c r="I74" s="174"/>
      <c r="J74" s="174"/>
      <c r="K74" s="174"/>
      <c r="L74" s="174"/>
      <c r="M74" s="174" t="s">
        <v>2</v>
      </c>
      <c r="N74" s="117">
        <v>500000</v>
      </c>
      <c r="O74" s="117">
        <v>271777.00348432054</v>
      </c>
      <c r="P74" s="117">
        <v>191637.63066202091</v>
      </c>
      <c r="Q74" s="117">
        <v>92334.494773519167</v>
      </c>
      <c r="R74" s="117">
        <v>13937.282229965156</v>
      </c>
      <c r="S74" s="117">
        <v>500000</v>
      </c>
      <c r="T74" s="117">
        <v>271777.00348432054</v>
      </c>
      <c r="U74" s="117">
        <v>191637.63066202091</v>
      </c>
      <c r="V74" s="117">
        <v>92334.494773519167</v>
      </c>
      <c r="W74" s="117">
        <v>13937.282229965156</v>
      </c>
      <c r="X74" s="454">
        <v>3300</v>
      </c>
      <c r="Y74" s="454"/>
      <c r="Z74" s="454">
        <v>3500</v>
      </c>
      <c r="AA74" s="454"/>
      <c r="AB74" s="454">
        <v>2900</v>
      </c>
      <c r="AC74" s="454"/>
      <c r="AD74" s="240"/>
      <c r="AE74" s="240"/>
      <c r="AF74" s="240"/>
      <c r="AG74" s="240"/>
      <c r="AH74" s="240"/>
      <c r="AI74" s="182"/>
      <c r="AJ74" s="177"/>
      <c r="AK74" s="11"/>
      <c r="AL74" s="177"/>
      <c r="AM74" s="11"/>
      <c r="AN74" s="177" t="s">
        <v>29</v>
      </c>
      <c r="AO74" s="11"/>
      <c r="AP74" s="177"/>
      <c r="AQ74" s="11"/>
      <c r="AR74" s="177"/>
    </row>
    <row r="75" spans="1:44" s="67" customFormat="1" outlineLevel="1">
      <c r="A75" s="169" t="s">
        <v>49</v>
      </c>
      <c r="B75" s="170" t="s">
        <v>4</v>
      </c>
      <c r="C75" s="171" t="s">
        <v>322</v>
      </c>
      <c r="D75" s="179" t="s">
        <v>428</v>
      </c>
      <c r="E75" s="172" t="s">
        <v>427</v>
      </c>
      <c r="F75" s="173">
        <v>0.80555555555555547</v>
      </c>
      <c r="G75" s="174" t="s">
        <v>2</v>
      </c>
      <c r="I75" s="174"/>
      <c r="J75" s="174"/>
      <c r="K75" s="174"/>
      <c r="L75" s="174"/>
      <c r="M75" s="174"/>
      <c r="N75" s="117">
        <v>500000</v>
      </c>
      <c r="O75" s="117">
        <v>277777.77777777775</v>
      </c>
      <c r="P75" s="117">
        <v>265079.36507936509</v>
      </c>
      <c r="Q75" s="117">
        <v>109523.80952380951</v>
      </c>
      <c r="R75" s="117">
        <v>34920.634920634926</v>
      </c>
      <c r="S75" s="117">
        <v>500000</v>
      </c>
      <c r="T75" s="117">
        <v>277777.77777777775</v>
      </c>
      <c r="U75" s="117">
        <v>265079.36507936509</v>
      </c>
      <c r="V75" s="117">
        <v>109523.80952380951</v>
      </c>
      <c r="W75" s="117">
        <v>34920.634920634926</v>
      </c>
      <c r="X75" s="454">
        <v>4500</v>
      </c>
      <c r="Y75" s="454"/>
      <c r="Z75" s="454"/>
      <c r="AA75" s="454"/>
      <c r="AB75" s="454">
        <v>4000</v>
      </c>
      <c r="AC75" s="454"/>
      <c r="AD75" s="191"/>
      <c r="AE75" s="191"/>
      <c r="AF75" s="191"/>
      <c r="AG75" s="191"/>
      <c r="AH75" s="191"/>
      <c r="AJ75" s="177" t="s">
        <v>6</v>
      </c>
      <c r="AK75" s="11"/>
      <c r="AL75" s="177" t="s">
        <v>6</v>
      </c>
      <c r="AM75" s="11" t="s">
        <v>6</v>
      </c>
      <c r="AN75" s="177" t="s">
        <v>6</v>
      </c>
      <c r="AO75" s="11" t="s">
        <v>6</v>
      </c>
      <c r="AP75" s="177"/>
      <c r="AQ75" s="11" t="s">
        <v>6</v>
      </c>
      <c r="AR75" s="177"/>
    </row>
    <row r="76" spans="1:44" s="67" customFormat="1" outlineLevel="1">
      <c r="A76" s="169" t="s">
        <v>49</v>
      </c>
      <c r="B76" s="170" t="s">
        <v>4</v>
      </c>
      <c r="C76" s="171" t="s">
        <v>447</v>
      </c>
      <c r="D76" s="179" t="s">
        <v>448</v>
      </c>
      <c r="E76" s="172" t="s">
        <v>427</v>
      </c>
      <c r="F76" s="173">
        <v>0.80555555555555547</v>
      </c>
      <c r="I76" s="174"/>
      <c r="J76" s="174"/>
      <c r="K76" s="174"/>
      <c r="L76" s="174"/>
      <c r="M76" s="174" t="s">
        <v>2</v>
      </c>
      <c r="N76" s="117"/>
      <c r="O76" s="117"/>
      <c r="P76" s="117"/>
      <c r="Q76" s="117"/>
      <c r="R76" s="117"/>
      <c r="S76" s="117">
        <v>450000</v>
      </c>
      <c r="T76" s="117">
        <v>229568.52791878174</v>
      </c>
      <c r="U76" s="117">
        <v>185025.3807106599</v>
      </c>
      <c r="V76" s="117">
        <v>94796.954314720802</v>
      </c>
      <c r="W76" s="117">
        <v>25126.903553299493</v>
      </c>
      <c r="X76" s="454"/>
      <c r="Y76" s="454"/>
      <c r="Z76" s="454">
        <v>3500</v>
      </c>
      <c r="AA76" s="454"/>
      <c r="AB76" s="454">
        <v>2800</v>
      </c>
      <c r="AC76" s="454"/>
      <c r="AD76" s="191"/>
      <c r="AE76" s="191"/>
      <c r="AF76" s="191"/>
      <c r="AG76" s="191"/>
      <c r="AH76" s="191"/>
      <c r="AJ76" s="177" t="s">
        <v>6</v>
      </c>
      <c r="AK76" s="11"/>
      <c r="AL76" s="177" t="s">
        <v>6</v>
      </c>
      <c r="AM76" s="11" t="s">
        <v>6</v>
      </c>
      <c r="AN76" s="177" t="s">
        <v>6</v>
      </c>
      <c r="AO76" s="11" t="s">
        <v>6</v>
      </c>
      <c r="AP76" s="177"/>
      <c r="AQ76" s="11" t="s">
        <v>6</v>
      </c>
      <c r="AR76" s="177"/>
    </row>
    <row r="77" spans="1:44" s="67" customFormat="1" outlineLevel="1">
      <c r="A77" s="169" t="s">
        <v>49</v>
      </c>
      <c r="B77" s="170" t="s">
        <v>4</v>
      </c>
      <c r="C77" s="171" t="s">
        <v>323</v>
      </c>
      <c r="D77" s="179"/>
      <c r="E77" s="172" t="s">
        <v>160</v>
      </c>
      <c r="F77" s="173" t="s">
        <v>426</v>
      </c>
      <c r="G77" s="174" t="s">
        <v>2</v>
      </c>
      <c r="H77" s="174" t="s">
        <v>2</v>
      </c>
      <c r="I77" s="174" t="s">
        <v>2</v>
      </c>
      <c r="J77" s="174" t="s">
        <v>2</v>
      </c>
      <c r="K77" s="174" t="s">
        <v>2</v>
      </c>
      <c r="L77" s="174" t="s">
        <v>2</v>
      </c>
      <c r="M77" s="174" t="s">
        <v>2</v>
      </c>
      <c r="N77" s="117">
        <v>700000</v>
      </c>
      <c r="O77" s="117">
        <v>371875</v>
      </c>
      <c r="P77" s="117">
        <v>358203.125</v>
      </c>
      <c r="Q77" s="117">
        <v>147656.25</v>
      </c>
      <c r="R77" s="117">
        <v>45117.1875</v>
      </c>
      <c r="S77" s="117">
        <v>700000</v>
      </c>
      <c r="T77" s="117">
        <v>371875</v>
      </c>
      <c r="U77" s="117">
        <v>358203.125</v>
      </c>
      <c r="V77" s="117">
        <v>147656.25</v>
      </c>
      <c r="W77" s="117">
        <v>45117.1875</v>
      </c>
      <c r="X77" s="454">
        <v>11800</v>
      </c>
      <c r="Y77" s="454"/>
      <c r="Z77" s="454">
        <v>12600</v>
      </c>
      <c r="AA77" s="454"/>
      <c r="AB77" s="454">
        <v>10500</v>
      </c>
      <c r="AC77" s="454"/>
      <c r="AD77" s="191"/>
      <c r="AE77" s="191"/>
      <c r="AF77" s="191"/>
      <c r="AG77" s="191"/>
      <c r="AH77" s="191"/>
      <c r="AJ77" s="177" t="s">
        <v>6</v>
      </c>
      <c r="AK77" s="11"/>
      <c r="AL77" s="177" t="s">
        <v>6</v>
      </c>
      <c r="AM77" s="11" t="s">
        <v>6</v>
      </c>
      <c r="AN77" s="177" t="s">
        <v>6</v>
      </c>
      <c r="AO77" s="11" t="s">
        <v>6</v>
      </c>
      <c r="AP77" s="177"/>
      <c r="AQ77" s="11" t="s">
        <v>6</v>
      </c>
      <c r="AR77" s="177"/>
    </row>
    <row r="78" spans="1:44" s="67" customFormat="1" outlineLevel="1">
      <c r="A78" s="169" t="s">
        <v>49</v>
      </c>
      <c r="B78" s="170" t="s">
        <v>4</v>
      </c>
      <c r="C78" s="171" t="s">
        <v>233</v>
      </c>
      <c r="D78" s="179" t="s">
        <v>416</v>
      </c>
      <c r="E78" s="172" t="s">
        <v>234</v>
      </c>
      <c r="F78" s="173">
        <v>0.80555555555555547</v>
      </c>
      <c r="G78" s="174" t="s">
        <v>2</v>
      </c>
      <c r="H78" s="174"/>
      <c r="I78" s="174"/>
      <c r="J78" s="174"/>
      <c r="K78" s="174"/>
      <c r="L78" s="174"/>
      <c r="M78" s="174"/>
      <c r="N78" s="117">
        <v>750000</v>
      </c>
      <c r="O78" s="117">
        <v>363321.79930795851</v>
      </c>
      <c r="P78" s="117">
        <v>362456.74740484427</v>
      </c>
      <c r="Q78" s="117">
        <v>187716.26297577855</v>
      </c>
      <c r="R78" s="117">
        <v>48442.906574394467</v>
      </c>
      <c r="S78" s="117">
        <v>700000</v>
      </c>
      <c r="T78" s="117">
        <v>333333.33333333331</v>
      </c>
      <c r="U78" s="117">
        <v>346236.55913978495</v>
      </c>
      <c r="V78" s="117">
        <v>162365.59139784946</v>
      </c>
      <c r="W78" s="117">
        <v>32258.06451612903</v>
      </c>
      <c r="X78" s="454">
        <v>6800</v>
      </c>
      <c r="Y78" s="454"/>
      <c r="Z78" s="454">
        <v>7000</v>
      </c>
      <c r="AA78" s="454"/>
      <c r="AB78" s="454"/>
      <c r="AC78" s="454"/>
      <c r="AD78" s="175"/>
      <c r="AE78" s="175"/>
      <c r="AF78" s="175"/>
      <c r="AG78" s="175"/>
      <c r="AH78" s="175"/>
      <c r="AI78" s="176"/>
      <c r="AJ78" s="177"/>
      <c r="AK78" s="11"/>
      <c r="AL78" s="177" t="s">
        <v>29</v>
      </c>
      <c r="AM78" s="11"/>
      <c r="AN78" s="177"/>
      <c r="AO78" s="11"/>
      <c r="AP78" s="177"/>
      <c r="AQ78" s="11"/>
      <c r="AR78" s="177"/>
    </row>
    <row r="79" spans="1:44" s="67" customFormat="1" outlineLevel="1">
      <c r="A79" s="169" t="s">
        <v>49</v>
      </c>
      <c r="B79" s="170" t="s">
        <v>4</v>
      </c>
      <c r="C79" s="171" t="s">
        <v>236</v>
      </c>
      <c r="D79" s="179" t="s">
        <v>421</v>
      </c>
      <c r="E79" s="172" t="s">
        <v>237</v>
      </c>
      <c r="F79" s="173">
        <v>0.80902777777777779</v>
      </c>
      <c r="H79" s="174"/>
      <c r="I79" s="174"/>
      <c r="J79" s="174"/>
      <c r="K79" s="174"/>
      <c r="L79" s="174"/>
      <c r="M79" s="174" t="s">
        <v>2</v>
      </c>
      <c r="N79" s="117">
        <v>400000</v>
      </c>
      <c r="O79" s="117">
        <v>221656.05095541402</v>
      </c>
      <c r="P79" s="117">
        <v>152866.24203821656</v>
      </c>
      <c r="Q79" s="117">
        <v>71337.579617834388</v>
      </c>
      <c r="R79" s="117">
        <v>16560.509554140124</v>
      </c>
      <c r="S79" s="117">
        <v>400000</v>
      </c>
      <c r="T79" s="117">
        <v>221656.05095541402</v>
      </c>
      <c r="U79" s="117">
        <v>152866.24203821656</v>
      </c>
      <c r="V79" s="117">
        <v>71337.579617834388</v>
      </c>
      <c r="W79" s="117">
        <v>16560.509554140124</v>
      </c>
      <c r="X79" s="454">
        <v>2900</v>
      </c>
      <c r="Y79" s="454"/>
      <c r="Z79" s="454">
        <v>3100</v>
      </c>
      <c r="AA79" s="454"/>
      <c r="AB79" s="454"/>
      <c r="AC79" s="454"/>
      <c r="AD79" s="175"/>
      <c r="AE79" s="175"/>
      <c r="AF79" s="175"/>
      <c r="AG79" s="175"/>
      <c r="AH79" s="175"/>
      <c r="AI79" s="176"/>
      <c r="AJ79" s="177"/>
      <c r="AK79" s="11"/>
      <c r="AL79" s="177" t="s">
        <v>29</v>
      </c>
      <c r="AM79" s="11"/>
      <c r="AN79" s="177"/>
      <c r="AO79" s="11"/>
      <c r="AP79" s="177"/>
      <c r="AQ79" s="11"/>
      <c r="AR79" s="177"/>
    </row>
    <row r="80" spans="1:44" s="67" customFormat="1" outlineLevel="1">
      <c r="A80" s="169" t="s">
        <v>49</v>
      </c>
      <c r="B80" s="170" t="s">
        <v>4</v>
      </c>
      <c r="C80" s="171" t="s">
        <v>324</v>
      </c>
      <c r="D80" s="179"/>
      <c r="E80" s="172" t="s">
        <v>160</v>
      </c>
      <c r="F80" s="173">
        <v>0.85069444444444453</v>
      </c>
      <c r="G80" s="174" t="s">
        <v>2</v>
      </c>
      <c r="H80" s="174" t="s">
        <v>2</v>
      </c>
      <c r="I80" s="174" t="s">
        <v>2</v>
      </c>
      <c r="J80" s="174" t="s">
        <v>2</v>
      </c>
      <c r="K80" s="174" t="s">
        <v>2</v>
      </c>
      <c r="L80" s="174" t="s">
        <v>2</v>
      </c>
      <c r="M80" s="174" t="s">
        <v>2</v>
      </c>
      <c r="N80" s="117">
        <v>1100000</v>
      </c>
      <c r="O80" s="117">
        <v>582883.93903868704</v>
      </c>
      <c r="P80" s="117">
        <v>550644.78311840561</v>
      </c>
      <c r="Q80" s="117">
        <v>250175.84994138338</v>
      </c>
      <c r="R80" s="117">
        <v>64478.311840562725</v>
      </c>
      <c r="S80" s="117">
        <v>1100000</v>
      </c>
      <c r="T80" s="117">
        <v>582883.93903868704</v>
      </c>
      <c r="U80" s="117">
        <v>550644.78311840561</v>
      </c>
      <c r="V80" s="117">
        <v>250175.84994138338</v>
      </c>
      <c r="W80" s="117">
        <v>64478.311840562725</v>
      </c>
      <c r="X80" s="454">
        <v>17500</v>
      </c>
      <c r="Y80" s="454"/>
      <c r="Z80" s="454">
        <v>18700</v>
      </c>
      <c r="AA80" s="454"/>
      <c r="AB80" s="454">
        <v>15500</v>
      </c>
      <c r="AC80" s="454"/>
      <c r="AD80" s="175"/>
      <c r="AE80" s="175"/>
      <c r="AF80" s="175"/>
      <c r="AG80" s="175"/>
      <c r="AH80" s="175"/>
      <c r="AI80" s="176"/>
      <c r="AJ80" s="177" t="s">
        <v>6</v>
      </c>
      <c r="AK80" s="11"/>
      <c r="AL80" s="177" t="s">
        <v>6</v>
      </c>
      <c r="AM80" s="11" t="s">
        <v>29</v>
      </c>
      <c r="AN80" s="177" t="s">
        <v>6</v>
      </c>
      <c r="AO80" s="11" t="s">
        <v>6</v>
      </c>
      <c r="AP80" s="177" t="s">
        <v>6</v>
      </c>
      <c r="AQ80" s="11" t="s">
        <v>6</v>
      </c>
      <c r="AR80" s="177" t="s">
        <v>6</v>
      </c>
    </row>
    <row r="81" spans="1:44" s="67" customFormat="1" outlineLevel="1">
      <c r="A81" s="169" t="s">
        <v>49</v>
      </c>
      <c r="B81" s="170" t="s">
        <v>4</v>
      </c>
      <c r="C81" s="171" t="s">
        <v>326</v>
      </c>
      <c r="D81" s="187" t="s">
        <v>510</v>
      </c>
      <c r="E81" s="172" t="s">
        <v>508</v>
      </c>
      <c r="F81" s="173" t="s">
        <v>509</v>
      </c>
      <c r="G81" s="174"/>
      <c r="K81" s="174" t="s">
        <v>2</v>
      </c>
      <c r="L81" s="174"/>
      <c r="N81" s="117"/>
      <c r="O81" s="117"/>
      <c r="P81" s="117"/>
      <c r="Q81" s="117"/>
      <c r="R81" s="117"/>
      <c r="S81" s="117">
        <v>1050000</v>
      </c>
      <c r="T81" s="117">
        <v>553163.68638239335</v>
      </c>
      <c r="U81" s="117">
        <v>672000</v>
      </c>
      <c r="V81" s="117">
        <v>367500</v>
      </c>
      <c r="W81" s="117">
        <v>115500</v>
      </c>
      <c r="X81" s="454"/>
      <c r="Y81" s="454"/>
      <c r="Z81" s="454">
        <v>23600</v>
      </c>
      <c r="AA81" s="454"/>
      <c r="AB81" s="454">
        <v>19200</v>
      </c>
      <c r="AC81" s="454"/>
      <c r="AD81" s="175"/>
      <c r="AE81" s="175"/>
      <c r="AF81" s="175"/>
      <c r="AG81" s="175"/>
      <c r="AH81" s="175"/>
      <c r="AI81" s="176"/>
      <c r="AJ81" s="177"/>
      <c r="AK81" s="11" t="s">
        <v>29</v>
      </c>
      <c r="AL81" s="177"/>
      <c r="AM81" s="11"/>
      <c r="AN81" s="177"/>
      <c r="AO81" s="11"/>
      <c r="AP81" s="177"/>
      <c r="AQ81" s="11"/>
      <c r="AR81" s="177"/>
    </row>
    <row r="82" spans="1:44" s="67" customFormat="1" outlineLevel="1">
      <c r="A82" s="169" t="s">
        <v>49</v>
      </c>
      <c r="B82" s="170" t="s">
        <v>4</v>
      </c>
      <c r="C82" s="171" t="s">
        <v>498</v>
      </c>
      <c r="D82" s="187" t="s">
        <v>501</v>
      </c>
      <c r="E82" s="172" t="s">
        <v>500</v>
      </c>
      <c r="F82" s="173" t="s">
        <v>330</v>
      </c>
      <c r="G82" s="174"/>
      <c r="I82" s="174" t="s">
        <v>2</v>
      </c>
      <c r="K82" s="174"/>
      <c r="L82" s="174"/>
      <c r="N82" s="117"/>
      <c r="O82" s="117"/>
      <c r="P82" s="117"/>
      <c r="Q82" s="117"/>
      <c r="R82" s="117"/>
      <c r="S82" s="117">
        <v>1000000</v>
      </c>
      <c r="T82" s="117">
        <v>402551.15255115257</v>
      </c>
      <c r="U82" s="117">
        <v>690000</v>
      </c>
      <c r="V82" s="117">
        <v>410000</v>
      </c>
      <c r="W82" s="117">
        <v>210000</v>
      </c>
      <c r="X82" s="454"/>
      <c r="Y82" s="454"/>
      <c r="Z82" s="454">
        <v>24300</v>
      </c>
      <c r="AA82" s="454"/>
      <c r="AB82" s="454">
        <v>20000</v>
      </c>
      <c r="AC82" s="454"/>
      <c r="AD82" s="175"/>
      <c r="AE82" s="175"/>
      <c r="AF82" s="175"/>
      <c r="AG82" s="175"/>
      <c r="AH82" s="175"/>
      <c r="AI82" s="176"/>
      <c r="AJ82" s="177"/>
      <c r="AK82" s="11" t="s">
        <v>29</v>
      </c>
      <c r="AL82" s="177"/>
      <c r="AM82" s="11"/>
      <c r="AN82" s="177"/>
      <c r="AO82" s="11"/>
      <c r="AP82" s="177"/>
      <c r="AQ82" s="11"/>
      <c r="AR82" s="177"/>
    </row>
    <row r="83" spans="1:44" s="67" customFormat="1" outlineLevel="1">
      <c r="A83" s="169" t="s">
        <v>49</v>
      </c>
      <c r="B83" s="170" t="s">
        <v>4</v>
      </c>
      <c r="C83" s="171" t="s">
        <v>499</v>
      </c>
      <c r="D83" s="187" t="s">
        <v>501</v>
      </c>
      <c r="E83" s="172" t="s">
        <v>500</v>
      </c>
      <c r="F83" s="173">
        <v>0.97916666666666663</v>
      </c>
      <c r="G83" s="174"/>
      <c r="I83" s="174" t="s">
        <v>2</v>
      </c>
      <c r="K83" s="174"/>
      <c r="L83" s="174"/>
      <c r="N83" s="117"/>
      <c r="O83" s="117"/>
      <c r="P83" s="117"/>
      <c r="Q83" s="117"/>
      <c r="R83" s="117"/>
      <c r="S83" s="117">
        <v>800000</v>
      </c>
      <c r="T83" s="117">
        <v>322040.92204092204</v>
      </c>
      <c r="U83" s="117">
        <v>552000</v>
      </c>
      <c r="V83" s="117">
        <v>328000</v>
      </c>
      <c r="W83" s="117">
        <v>168000</v>
      </c>
      <c r="X83" s="454"/>
      <c r="Y83" s="454"/>
      <c r="Z83" s="454">
        <v>19000</v>
      </c>
      <c r="AA83" s="454"/>
      <c r="AB83" s="454">
        <v>15600</v>
      </c>
      <c r="AC83" s="454"/>
      <c r="AD83" s="175"/>
      <c r="AE83" s="175"/>
      <c r="AF83" s="175"/>
      <c r="AG83" s="175"/>
      <c r="AH83" s="175"/>
      <c r="AI83" s="176"/>
      <c r="AJ83" s="177"/>
      <c r="AK83" s="11" t="s">
        <v>29</v>
      </c>
      <c r="AL83" s="177"/>
      <c r="AM83" s="11"/>
      <c r="AN83" s="177"/>
      <c r="AO83" s="11"/>
      <c r="AP83" s="177"/>
      <c r="AQ83" s="11"/>
      <c r="AR83" s="177"/>
    </row>
    <row r="84" spans="1:44" s="67" customFormat="1" outlineLevel="1">
      <c r="A84" s="169" t="s">
        <v>49</v>
      </c>
      <c r="B84" s="170" t="s">
        <v>4</v>
      </c>
      <c r="C84" s="171" t="s">
        <v>502</v>
      </c>
      <c r="D84" s="187" t="s">
        <v>507</v>
      </c>
      <c r="E84" s="172" t="s">
        <v>504</v>
      </c>
      <c r="F84" s="173" t="s">
        <v>505</v>
      </c>
      <c r="G84" s="174"/>
      <c r="H84" s="174" t="s">
        <v>2</v>
      </c>
      <c r="K84" s="174"/>
      <c r="L84" s="174"/>
      <c r="N84" s="117">
        <v>1400000</v>
      </c>
      <c r="O84" s="117">
        <v>670745.00302846765</v>
      </c>
      <c r="P84" s="117">
        <v>952000.00000000012</v>
      </c>
      <c r="Q84" s="117">
        <v>602000</v>
      </c>
      <c r="R84" s="117">
        <v>182000</v>
      </c>
      <c r="S84" s="117">
        <v>1350000</v>
      </c>
      <c r="T84" s="117">
        <v>646789.82434887951</v>
      </c>
      <c r="U84" s="117">
        <v>918000.00000000012</v>
      </c>
      <c r="V84" s="117">
        <v>580500</v>
      </c>
      <c r="W84" s="117">
        <v>175500</v>
      </c>
      <c r="X84" s="454">
        <v>30500</v>
      </c>
      <c r="Y84" s="454"/>
      <c r="Z84" s="454">
        <v>32500</v>
      </c>
      <c r="AA84" s="454"/>
      <c r="AB84" s="454">
        <v>26500</v>
      </c>
      <c r="AC84" s="454"/>
      <c r="AD84" s="175"/>
      <c r="AE84" s="175"/>
      <c r="AF84" s="175"/>
      <c r="AG84" s="175"/>
      <c r="AH84" s="175"/>
      <c r="AI84" s="176"/>
      <c r="AJ84" s="177"/>
      <c r="AK84" s="11" t="s">
        <v>29</v>
      </c>
      <c r="AL84" s="177"/>
      <c r="AM84" s="11"/>
      <c r="AN84" s="177"/>
      <c r="AO84" s="11"/>
      <c r="AP84" s="177"/>
      <c r="AQ84" s="11"/>
      <c r="AR84" s="177"/>
    </row>
    <row r="85" spans="1:44" s="67" customFormat="1" outlineLevel="1">
      <c r="A85" s="169" t="s">
        <v>49</v>
      </c>
      <c r="B85" s="170" t="s">
        <v>4</v>
      </c>
      <c r="C85" s="171" t="s">
        <v>503</v>
      </c>
      <c r="D85" s="187" t="s">
        <v>507</v>
      </c>
      <c r="E85" s="172" t="s">
        <v>504</v>
      </c>
      <c r="F85" s="173" t="s">
        <v>506</v>
      </c>
      <c r="G85" s="174"/>
      <c r="H85" s="174" t="s">
        <v>2</v>
      </c>
      <c r="K85" s="174"/>
      <c r="L85" s="174"/>
      <c r="N85" s="117">
        <v>1100000</v>
      </c>
      <c r="O85" s="117">
        <v>511589.8959881129</v>
      </c>
      <c r="P85" s="117">
        <v>748000</v>
      </c>
      <c r="Q85" s="117">
        <v>506000</v>
      </c>
      <c r="R85" s="117">
        <v>132000</v>
      </c>
      <c r="S85" s="117">
        <v>1050000</v>
      </c>
      <c r="T85" s="117">
        <v>488335.80980683508</v>
      </c>
      <c r="U85" s="117">
        <v>714000</v>
      </c>
      <c r="V85" s="117">
        <v>483000</v>
      </c>
      <c r="W85" s="117">
        <v>126000</v>
      </c>
      <c r="X85" s="454">
        <v>24000</v>
      </c>
      <c r="Y85" s="454"/>
      <c r="Z85" s="454">
        <v>25000</v>
      </c>
      <c r="AA85" s="454"/>
      <c r="AB85" s="454">
        <v>20500</v>
      </c>
      <c r="AC85" s="454"/>
      <c r="AD85" s="175"/>
      <c r="AE85" s="175"/>
      <c r="AF85" s="175"/>
      <c r="AG85" s="175"/>
      <c r="AH85" s="175"/>
      <c r="AI85" s="176"/>
      <c r="AJ85" s="177"/>
      <c r="AK85" s="11" t="s">
        <v>29</v>
      </c>
      <c r="AL85" s="177"/>
      <c r="AM85" s="11"/>
      <c r="AN85" s="177"/>
      <c r="AO85" s="11"/>
      <c r="AP85" s="177"/>
      <c r="AQ85" s="11"/>
      <c r="AR85" s="177"/>
    </row>
    <row r="86" spans="1:44" s="67" customFormat="1" outlineLevel="1">
      <c r="A86" s="169" t="s">
        <v>49</v>
      </c>
      <c r="B86" s="170" t="s">
        <v>4</v>
      </c>
      <c r="C86" s="171" t="s">
        <v>333</v>
      </c>
      <c r="D86" s="187" t="s">
        <v>450</v>
      </c>
      <c r="E86" s="172" t="s">
        <v>160</v>
      </c>
      <c r="F86" s="173" t="s">
        <v>334</v>
      </c>
      <c r="G86" s="174" t="s">
        <v>2</v>
      </c>
      <c r="H86" s="174"/>
      <c r="I86" s="174"/>
      <c r="K86" s="174"/>
      <c r="L86" s="174" t="s">
        <v>2</v>
      </c>
      <c r="M86" s="174" t="s">
        <v>2</v>
      </c>
      <c r="N86" s="117">
        <v>900000</v>
      </c>
      <c r="O86" s="117">
        <v>426908.63579474349</v>
      </c>
      <c r="P86" s="117">
        <v>535043.80475594499</v>
      </c>
      <c r="Q86" s="117">
        <v>280475.59449311637</v>
      </c>
      <c r="R86" s="117">
        <v>54067.584480600752</v>
      </c>
      <c r="S86" s="117">
        <v>850000</v>
      </c>
      <c r="T86" s="117">
        <v>403191.48936170217</v>
      </c>
      <c r="U86" s="117">
        <v>505319.14893617021</v>
      </c>
      <c r="V86" s="117">
        <v>264893.61702127662</v>
      </c>
      <c r="W86" s="117">
        <v>51063.829787234041</v>
      </c>
      <c r="X86" s="454">
        <v>17100</v>
      </c>
      <c r="Y86" s="454"/>
      <c r="Z86" s="454">
        <v>17400</v>
      </c>
      <c r="AA86" s="454"/>
      <c r="AB86" s="454">
        <v>14300</v>
      </c>
      <c r="AC86" s="454"/>
      <c r="AD86" s="175"/>
      <c r="AE86" s="175"/>
      <c r="AF86" s="175"/>
      <c r="AG86" s="175"/>
      <c r="AH86" s="175"/>
      <c r="AI86" s="176"/>
      <c r="AJ86" s="177"/>
      <c r="AK86" s="11"/>
      <c r="AL86" s="177" t="s">
        <v>6</v>
      </c>
      <c r="AM86" s="11" t="s">
        <v>6</v>
      </c>
      <c r="AN86" s="177" t="s">
        <v>6</v>
      </c>
      <c r="AO86" s="11" t="s">
        <v>6</v>
      </c>
      <c r="AP86" s="177" t="s">
        <v>6</v>
      </c>
      <c r="AQ86" s="11" t="s">
        <v>6</v>
      </c>
      <c r="AR86" s="177" t="s">
        <v>6</v>
      </c>
    </row>
    <row r="87" spans="1:44" s="67" customFormat="1" ht="17.25" customHeight="1" outlineLevel="1">
      <c r="A87" s="169" t="s">
        <v>49</v>
      </c>
      <c r="B87" s="170" t="s">
        <v>4</v>
      </c>
      <c r="C87" s="171" t="s">
        <v>9</v>
      </c>
      <c r="D87" s="187" t="s">
        <v>455</v>
      </c>
      <c r="E87" s="172" t="s">
        <v>160</v>
      </c>
      <c r="F87" s="173">
        <v>0.96527777777777779</v>
      </c>
      <c r="G87" s="174"/>
      <c r="H87" s="174"/>
      <c r="I87" s="174"/>
      <c r="J87" s="174"/>
      <c r="K87" s="174"/>
      <c r="M87" s="174" t="s">
        <v>2</v>
      </c>
      <c r="N87" s="117">
        <v>600000</v>
      </c>
      <c r="O87" s="117">
        <v>299412.915851272</v>
      </c>
      <c r="P87" s="117">
        <v>394520.54794520547</v>
      </c>
      <c r="Q87" s="117">
        <v>214872.79843444226</v>
      </c>
      <c r="R87" s="117">
        <v>45792.563600782778</v>
      </c>
      <c r="S87" s="117">
        <v>550000</v>
      </c>
      <c r="T87" s="117">
        <v>274461.83953033265</v>
      </c>
      <c r="U87" s="117">
        <v>361643.8356164383</v>
      </c>
      <c r="V87" s="117">
        <v>196966.73189823874</v>
      </c>
      <c r="W87" s="117">
        <v>41976.51663405088</v>
      </c>
      <c r="X87" s="454">
        <v>12500</v>
      </c>
      <c r="Y87" s="454"/>
      <c r="Z87" s="454">
        <v>12700</v>
      </c>
      <c r="AA87" s="454"/>
      <c r="AB87" s="454">
        <v>10300</v>
      </c>
      <c r="AC87" s="454"/>
      <c r="AD87" s="175"/>
      <c r="AE87" s="175"/>
      <c r="AF87" s="175"/>
      <c r="AG87" s="175"/>
      <c r="AH87" s="175"/>
      <c r="AI87" s="176"/>
      <c r="AJ87" s="177" t="s">
        <v>6</v>
      </c>
      <c r="AK87" s="11"/>
      <c r="AL87" s="177" t="s">
        <v>6</v>
      </c>
      <c r="AM87" s="11" t="s">
        <v>6</v>
      </c>
      <c r="AN87" s="177" t="s">
        <v>6</v>
      </c>
      <c r="AO87" s="11" t="s">
        <v>6</v>
      </c>
      <c r="AP87" s="177" t="s">
        <v>6</v>
      </c>
      <c r="AQ87" s="11" t="s">
        <v>6</v>
      </c>
      <c r="AR87" s="177" t="s">
        <v>6</v>
      </c>
    </row>
    <row r="88" spans="1:44" s="67" customFormat="1" outlineLevel="1">
      <c r="A88" s="169" t="s">
        <v>49</v>
      </c>
      <c r="B88" s="170" t="s">
        <v>4</v>
      </c>
      <c r="C88" s="171" t="s">
        <v>325</v>
      </c>
      <c r="D88" s="187"/>
      <c r="E88" s="172" t="s">
        <v>386</v>
      </c>
      <c r="F88" s="173" t="s">
        <v>258</v>
      </c>
      <c r="G88" s="174" t="s">
        <v>2</v>
      </c>
      <c r="H88" s="174" t="s">
        <v>2</v>
      </c>
      <c r="I88" s="174" t="s">
        <v>2</v>
      </c>
      <c r="J88" s="174" t="s">
        <v>2</v>
      </c>
      <c r="K88" s="174" t="s">
        <v>2</v>
      </c>
      <c r="L88" s="174" t="s">
        <v>2</v>
      </c>
      <c r="M88" s="174" t="s">
        <v>2</v>
      </c>
      <c r="N88" s="117">
        <v>1050000</v>
      </c>
      <c r="O88" s="117">
        <v>528170.83692838647</v>
      </c>
      <c r="P88" s="117">
        <v>643226.91975841252</v>
      </c>
      <c r="Q88" s="117">
        <v>343356.34167385678</v>
      </c>
      <c r="R88" s="117">
        <v>110526.31578947368</v>
      </c>
      <c r="S88" s="117">
        <v>1050000</v>
      </c>
      <c r="T88" s="117">
        <v>530115.14614703273</v>
      </c>
      <c r="U88" s="117">
        <v>605447.29849424283</v>
      </c>
      <c r="V88" s="117">
        <v>321789.19397697074</v>
      </c>
      <c r="W88" s="117">
        <v>93932.683790965457</v>
      </c>
      <c r="X88" s="454">
        <v>20000</v>
      </c>
      <c r="Y88" s="454"/>
      <c r="Z88" s="454">
        <v>20200</v>
      </c>
      <c r="AA88" s="454"/>
      <c r="AB88" s="454">
        <v>16600</v>
      </c>
      <c r="AC88" s="454"/>
      <c r="AD88" s="175"/>
      <c r="AE88" s="175"/>
      <c r="AF88" s="175"/>
      <c r="AG88" s="175"/>
      <c r="AH88" s="175"/>
      <c r="AI88" s="176"/>
      <c r="AJ88" s="177"/>
      <c r="AK88" s="11"/>
      <c r="AL88" s="177"/>
      <c r="AM88" s="11"/>
      <c r="AN88" s="177" t="s">
        <v>29</v>
      </c>
      <c r="AO88" s="11"/>
      <c r="AP88" s="177"/>
      <c r="AQ88" s="11"/>
      <c r="AR88" s="177"/>
    </row>
    <row r="89" spans="1:44" s="67" customFormat="1" outlineLevel="1">
      <c r="A89" s="169" t="s">
        <v>49</v>
      </c>
      <c r="B89" s="170" t="s">
        <v>4</v>
      </c>
      <c r="C89" s="171" t="s">
        <v>327</v>
      </c>
      <c r="D89" s="187" t="s">
        <v>516</v>
      </c>
      <c r="E89" s="172" t="s">
        <v>449</v>
      </c>
      <c r="F89" s="173" t="s">
        <v>328</v>
      </c>
      <c r="G89" s="174"/>
      <c r="H89" s="174"/>
      <c r="I89" s="174"/>
      <c r="J89" s="174" t="s">
        <v>2</v>
      </c>
      <c r="K89" s="174" t="s">
        <v>2</v>
      </c>
      <c r="L89" s="174" t="s">
        <v>2</v>
      </c>
      <c r="M89" s="174"/>
      <c r="N89" s="117">
        <v>950000</v>
      </c>
      <c r="O89" s="117">
        <v>478969.35933147639</v>
      </c>
      <c r="P89" s="117">
        <v>549094.70752089145</v>
      </c>
      <c r="Q89" s="117">
        <v>261977.71587743732</v>
      </c>
      <c r="R89" s="117">
        <v>83356.545961002776</v>
      </c>
      <c r="S89" s="117">
        <v>900000</v>
      </c>
      <c r="T89" s="117">
        <v>453760.4456824513</v>
      </c>
      <c r="U89" s="117">
        <v>520194.98607242352</v>
      </c>
      <c r="V89" s="117">
        <v>248189.41504178272</v>
      </c>
      <c r="W89" s="117">
        <v>78969.359331476313</v>
      </c>
      <c r="X89" s="454">
        <v>17600</v>
      </c>
      <c r="Y89" s="454"/>
      <c r="Z89" s="454">
        <v>17800</v>
      </c>
      <c r="AA89" s="454"/>
      <c r="AB89" s="454">
        <v>14800</v>
      </c>
      <c r="AC89" s="454"/>
      <c r="AD89" s="175"/>
      <c r="AE89" s="175"/>
      <c r="AF89" s="175"/>
      <c r="AG89" s="175"/>
      <c r="AH89" s="175"/>
      <c r="AI89" s="176"/>
      <c r="AJ89" s="177"/>
      <c r="AK89" s="11"/>
      <c r="AL89" s="177"/>
      <c r="AM89" s="11"/>
      <c r="AN89" s="177" t="s">
        <v>29</v>
      </c>
      <c r="AO89" s="11" t="s">
        <v>29</v>
      </c>
      <c r="AP89" s="177"/>
      <c r="AQ89" s="11"/>
      <c r="AR89" s="177"/>
    </row>
    <row r="90" spans="1:44" s="67" customFormat="1" outlineLevel="1">
      <c r="A90" s="169" t="s">
        <v>49</v>
      </c>
      <c r="B90" s="170" t="s">
        <v>4</v>
      </c>
      <c r="C90" s="171" t="s">
        <v>387</v>
      </c>
      <c r="D90" s="187" t="s">
        <v>517</v>
      </c>
      <c r="E90" s="172" t="s">
        <v>35</v>
      </c>
      <c r="F90" s="173" t="s">
        <v>451</v>
      </c>
      <c r="G90" s="174"/>
      <c r="H90" s="174"/>
      <c r="I90" s="174"/>
      <c r="J90" s="174" t="s">
        <v>2</v>
      </c>
      <c r="K90" s="174" t="s">
        <v>2</v>
      </c>
      <c r="L90" s="174" t="s">
        <v>2</v>
      </c>
      <c r="M90" s="174"/>
      <c r="N90" s="117">
        <v>750000</v>
      </c>
      <c r="O90" s="117">
        <v>373674.91166077735</v>
      </c>
      <c r="P90" s="117">
        <v>498233.21554770315</v>
      </c>
      <c r="Q90" s="117">
        <v>267667.84452296823</v>
      </c>
      <c r="R90" s="117">
        <v>82155.477031802118</v>
      </c>
      <c r="S90" s="117">
        <v>700000</v>
      </c>
      <c r="T90" s="117">
        <v>348763.25088339217</v>
      </c>
      <c r="U90" s="117">
        <v>465017.66784452292</v>
      </c>
      <c r="V90" s="117">
        <v>249823.32155477034</v>
      </c>
      <c r="W90" s="117">
        <v>76678.44522968198</v>
      </c>
      <c r="X90" s="454">
        <v>15900</v>
      </c>
      <c r="Y90" s="454"/>
      <c r="Z90" s="454">
        <v>16100</v>
      </c>
      <c r="AA90" s="454"/>
      <c r="AB90" s="454">
        <v>13200</v>
      </c>
      <c r="AC90" s="454"/>
      <c r="AD90" s="175"/>
      <c r="AE90" s="175"/>
      <c r="AF90" s="175"/>
      <c r="AG90" s="175"/>
      <c r="AH90" s="175"/>
      <c r="AI90" s="176"/>
      <c r="AJ90" s="177" t="s">
        <v>6</v>
      </c>
      <c r="AK90" s="11"/>
      <c r="AL90" s="177" t="s">
        <v>6</v>
      </c>
      <c r="AM90" s="11" t="s">
        <v>6</v>
      </c>
      <c r="AN90" s="177" t="s">
        <v>6</v>
      </c>
      <c r="AO90" s="11" t="s">
        <v>6</v>
      </c>
      <c r="AP90" s="177" t="s">
        <v>6</v>
      </c>
      <c r="AQ90" s="11" t="s">
        <v>6</v>
      </c>
      <c r="AR90" s="177" t="s">
        <v>6</v>
      </c>
    </row>
    <row r="91" spans="1:44" s="67" customFormat="1" outlineLevel="1">
      <c r="A91" s="169" t="s">
        <v>49</v>
      </c>
      <c r="B91" s="170" t="s">
        <v>4</v>
      </c>
      <c r="C91" s="171" t="s">
        <v>329</v>
      </c>
      <c r="D91" s="187" t="s">
        <v>518</v>
      </c>
      <c r="E91" s="172" t="s">
        <v>457</v>
      </c>
      <c r="F91" s="173" t="s">
        <v>456</v>
      </c>
      <c r="G91" s="174"/>
      <c r="H91" s="174"/>
      <c r="I91" s="174" t="s">
        <v>2</v>
      </c>
      <c r="K91" s="174"/>
      <c r="L91" s="174"/>
      <c r="M91" s="174"/>
      <c r="N91" s="117">
        <v>1300000</v>
      </c>
      <c r="O91" s="117">
        <v>695867.76859504124</v>
      </c>
      <c r="P91" s="117">
        <v>859504.132231405</v>
      </c>
      <c r="Q91" s="117">
        <v>481818.18181818182</v>
      </c>
      <c r="R91" s="117">
        <v>188429.7520661157</v>
      </c>
      <c r="S91" s="117"/>
      <c r="T91" s="117"/>
      <c r="U91" s="117"/>
      <c r="V91" s="117"/>
      <c r="W91" s="117"/>
      <c r="X91" s="454">
        <v>27600</v>
      </c>
      <c r="Y91" s="454"/>
      <c r="Z91" s="454"/>
      <c r="AA91" s="454"/>
      <c r="AB91" s="454"/>
      <c r="AC91" s="454"/>
      <c r="AD91" s="175"/>
      <c r="AE91" s="175"/>
      <c r="AF91" s="175"/>
      <c r="AG91" s="175"/>
      <c r="AH91" s="175"/>
      <c r="AI91" s="176"/>
      <c r="AJ91" s="177"/>
      <c r="AK91" s="11" t="s">
        <v>29</v>
      </c>
      <c r="AL91" s="177" t="s">
        <v>6</v>
      </c>
      <c r="AM91" s="11" t="s">
        <v>6</v>
      </c>
      <c r="AN91" s="177" t="s">
        <v>6</v>
      </c>
      <c r="AO91" s="11" t="s">
        <v>6</v>
      </c>
      <c r="AP91" s="177" t="s">
        <v>6</v>
      </c>
      <c r="AQ91" s="11" t="s">
        <v>6</v>
      </c>
      <c r="AR91" s="177" t="s">
        <v>6</v>
      </c>
    </row>
    <row r="92" spans="1:44" s="67" customFormat="1" outlineLevel="1">
      <c r="A92" s="169" t="s">
        <v>49</v>
      </c>
      <c r="B92" s="170" t="s">
        <v>4</v>
      </c>
      <c r="C92" s="171" t="s">
        <v>331</v>
      </c>
      <c r="D92" s="187" t="s">
        <v>518</v>
      </c>
      <c r="E92" s="172" t="s">
        <v>457</v>
      </c>
      <c r="F92" s="173">
        <v>0.97916666666666663</v>
      </c>
      <c r="G92" s="174"/>
      <c r="H92" s="174"/>
      <c r="I92" s="174" t="s">
        <v>2</v>
      </c>
      <c r="K92" s="174"/>
      <c r="L92" s="174"/>
      <c r="M92" s="174"/>
      <c r="N92" s="117">
        <v>1100000</v>
      </c>
      <c r="O92" s="117">
        <v>586968.44993141294</v>
      </c>
      <c r="P92" s="117">
        <v>731069.95884773659</v>
      </c>
      <c r="Q92" s="117">
        <v>406652.94924554182</v>
      </c>
      <c r="R92" s="117">
        <v>150891.63237311385</v>
      </c>
      <c r="S92" s="117"/>
      <c r="T92" s="117"/>
      <c r="U92" s="117"/>
      <c r="V92" s="117"/>
      <c r="W92" s="117"/>
      <c r="X92" s="454">
        <v>23400</v>
      </c>
      <c r="Y92" s="454"/>
      <c r="Z92" s="454"/>
      <c r="AA92" s="454"/>
      <c r="AB92" s="454"/>
      <c r="AC92" s="454"/>
      <c r="AD92" s="175"/>
      <c r="AE92" s="175"/>
      <c r="AF92" s="175"/>
      <c r="AG92" s="175"/>
      <c r="AH92" s="175"/>
      <c r="AI92" s="176"/>
      <c r="AJ92" s="177"/>
      <c r="AK92" s="11" t="s">
        <v>29</v>
      </c>
      <c r="AL92" s="177" t="s">
        <v>6</v>
      </c>
      <c r="AM92" s="11" t="s">
        <v>6</v>
      </c>
      <c r="AN92" s="177" t="s">
        <v>6</v>
      </c>
      <c r="AO92" s="11" t="s">
        <v>6</v>
      </c>
      <c r="AP92" s="177" t="s">
        <v>6</v>
      </c>
      <c r="AQ92" s="11" t="s">
        <v>6</v>
      </c>
      <c r="AR92" s="177" t="s">
        <v>6</v>
      </c>
    </row>
    <row r="93" spans="1:44" s="67" customFormat="1" outlineLevel="1">
      <c r="A93" s="169" t="s">
        <v>49</v>
      </c>
      <c r="B93" s="170" t="s">
        <v>4</v>
      </c>
      <c r="C93" s="171" t="s">
        <v>332</v>
      </c>
      <c r="D93" s="187" t="s">
        <v>459</v>
      </c>
      <c r="E93" s="172" t="s">
        <v>458</v>
      </c>
      <c r="F93" s="173" t="s">
        <v>476</v>
      </c>
      <c r="G93" s="174"/>
      <c r="H93" s="174"/>
      <c r="I93" s="174"/>
      <c r="J93" s="174" t="s">
        <v>2</v>
      </c>
      <c r="K93" s="174"/>
      <c r="L93" s="174"/>
      <c r="M93" s="174"/>
      <c r="N93" s="117">
        <v>1150000</v>
      </c>
      <c r="O93" s="117">
        <v>607200</v>
      </c>
      <c r="P93" s="117">
        <v>724500</v>
      </c>
      <c r="Q93" s="117">
        <v>359604.99999999994</v>
      </c>
      <c r="R93" s="117">
        <v>126500</v>
      </c>
      <c r="S93" s="117"/>
      <c r="T93" s="117"/>
      <c r="U93" s="117"/>
      <c r="V93" s="117"/>
      <c r="W93" s="117"/>
      <c r="X93" s="454">
        <v>23400</v>
      </c>
      <c r="Y93" s="454"/>
      <c r="Z93" s="454"/>
      <c r="AA93" s="454"/>
      <c r="AB93" s="454"/>
      <c r="AC93" s="454"/>
      <c r="AD93" s="175"/>
      <c r="AE93" s="175"/>
      <c r="AF93" s="175"/>
      <c r="AG93" s="175"/>
      <c r="AH93" s="175"/>
      <c r="AI93" s="176"/>
      <c r="AJ93" s="177"/>
      <c r="AK93" s="11"/>
      <c r="AL93" s="177" t="s">
        <v>6</v>
      </c>
      <c r="AM93" s="11" t="s">
        <v>6</v>
      </c>
      <c r="AN93" s="177" t="s">
        <v>6</v>
      </c>
      <c r="AO93" s="11" t="s">
        <v>6</v>
      </c>
      <c r="AP93" s="177" t="s">
        <v>6</v>
      </c>
      <c r="AQ93" s="11" t="s">
        <v>6</v>
      </c>
      <c r="AR93" s="177" t="s">
        <v>6</v>
      </c>
    </row>
    <row r="94" spans="1:44" s="67" customFormat="1" outlineLevel="1">
      <c r="A94" s="169" t="s">
        <v>49</v>
      </c>
      <c r="B94" s="170" t="s">
        <v>4</v>
      </c>
      <c r="C94" s="171" t="s">
        <v>336</v>
      </c>
      <c r="D94" s="187" t="s">
        <v>420</v>
      </c>
      <c r="E94" s="172" t="s">
        <v>443</v>
      </c>
      <c r="F94" s="173" t="s">
        <v>259</v>
      </c>
      <c r="G94" s="174" t="s">
        <v>2</v>
      </c>
      <c r="H94" s="183"/>
      <c r="I94" s="183"/>
      <c r="J94" s="183"/>
      <c r="K94" s="183"/>
      <c r="L94" s="183"/>
      <c r="M94" s="174"/>
      <c r="N94" s="117">
        <v>700000</v>
      </c>
      <c r="O94" s="117">
        <v>334206.69577874814</v>
      </c>
      <c r="P94" s="117">
        <v>403493.44978165941</v>
      </c>
      <c r="Q94" s="117">
        <v>230276.5647743814</v>
      </c>
      <c r="R94" s="117">
        <v>46870.451237263464</v>
      </c>
      <c r="S94" s="117">
        <v>700000</v>
      </c>
      <c r="T94" s="117">
        <v>334206.69577874814</v>
      </c>
      <c r="U94" s="117">
        <v>403493.44978165941</v>
      </c>
      <c r="V94" s="117">
        <v>230276.5647743814</v>
      </c>
      <c r="W94" s="117">
        <v>46870.451237263464</v>
      </c>
      <c r="X94" s="454">
        <v>9600</v>
      </c>
      <c r="Y94" s="454"/>
      <c r="Z94" s="454">
        <v>10400</v>
      </c>
      <c r="AA94" s="454"/>
      <c r="AB94" s="454">
        <v>8500</v>
      </c>
      <c r="AC94" s="454"/>
      <c r="AD94" s="175"/>
      <c r="AE94" s="175"/>
      <c r="AF94" s="175"/>
      <c r="AG94" s="175"/>
      <c r="AH94" s="175"/>
      <c r="AI94" s="176"/>
      <c r="AJ94" s="177" t="s">
        <v>6</v>
      </c>
      <c r="AK94" s="11" t="s">
        <v>6</v>
      </c>
      <c r="AL94" s="177" t="s">
        <v>29</v>
      </c>
      <c r="AM94" s="11" t="s">
        <v>6</v>
      </c>
      <c r="AN94" s="177" t="s">
        <v>6</v>
      </c>
      <c r="AO94" s="11" t="s">
        <v>6</v>
      </c>
      <c r="AP94" s="177" t="s">
        <v>6</v>
      </c>
      <c r="AQ94" s="11" t="s">
        <v>6</v>
      </c>
      <c r="AR94" s="177" t="s">
        <v>6</v>
      </c>
    </row>
    <row r="95" spans="1:44" s="67" customFormat="1" outlineLevel="1">
      <c r="A95" s="169" t="s">
        <v>49</v>
      </c>
      <c r="B95" s="170" t="s">
        <v>4</v>
      </c>
      <c r="C95" s="171" t="s">
        <v>337</v>
      </c>
      <c r="D95" s="187" t="s">
        <v>444</v>
      </c>
      <c r="E95" s="172" t="s">
        <v>235</v>
      </c>
      <c r="F95" s="173">
        <v>1.0034722222222221</v>
      </c>
      <c r="G95" s="174" t="s">
        <v>2</v>
      </c>
      <c r="H95" s="183"/>
      <c r="I95" s="183"/>
      <c r="J95" s="183"/>
      <c r="K95" s="183"/>
      <c r="L95" s="183"/>
      <c r="M95" s="174"/>
      <c r="N95" s="117">
        <v>600000</v>
      </c>
      <c r="O95" s="117">
        <v>286462.88209606986</v>
      </c>
      <c r="P95" s="117">
        <v>345851.52838427952</v>
      </c>
      <c r="Q95" s="117">
        <v>197379.91266375547</v>
      </c>
      <c r="R95" s="117">
        <v>40174.672489082965</v>
      </c>
      <c r="S95" s="117">
        <v>600000</v>
      </c>
      <c r="T95" s="117">
        <v>286462.88209606986</v>
      </c>
      <c r="U95" s="117">
        <v>345851.52838427952</v>
      </c>
      <c r="V95" s="117">
        <v>197379.91266375547</v>
      </c>
      <c r="W95" s="117">
        <v>40174.672489082965</v>
      </c>
      <c r="X95" s="454">
        <v>8200</v>
      </c>
      <c r="Y95" s="454"/>
      <c r="Z95" s="454">
        <v>8800</v>
      </c>
      <c r="AA95" s="454"/>
      <c r="AB95" s="454"/>
      <c r="AC95" s="454"/>
      <c r="AD95" s="175"/>
      <c r="AE95" s="175"/>
      <c r="AF95" s="175"/>
      <c r="AG95" s="175"/>
      <c r="AH95" s="175"/>
      <c r="AI95" s="176"/>
      <c r="AJ95" s="177" t="s">
        <v>6</v>
      </c>
      <c r="AK95" s="11" t="s">
        <v>6</v>
      </c>
      <c r="AL95" s="177" t="s">
        <v>29</v>
      </c>
      <c r="AM95" s="11" t="s">
        <v>6</v>
      </c>
      <c r="AN95" s="177" t="s">
        <v>6</v>
      </c>
      <c r="AO95" s="11" t="s">
        <v>6</v>
      </c>
      <c r="AP95" s="177" t="s">
        <v>6</v>
      </c>
      <c r="AQ95" s="11" t="s">
        <v>6</v>
      </c>
      <c r="AR95" s="177" t="s">
        <v>6</v>
      </c>
    </row>
    <row r="96" spans="1:44" s="67" customFormat="1" outlineLevel="1">
      <c r="A96" s="169" t="s">
        <v>49</v>
      </c>
      <c r="B96" s="170" t="s">
        <v>4</v>
      </c>
      <c r="C96" s="171" t="s">
        <v>338</v>
      </c>
      <c r="D96" s="187" t="s">
        <v>444</v>
      </c>
      <c r="E96" s="172" t="s">
        <v>235</v>
      </c>
      <c r="F96" s="173">
        <v>1.0173611111111112</v>
      </c>
      <c r="G96" s="174" t="s">
        <v>2</v>
      </c>
      <c r="H96" s="183"/>
      <c r="I96" s="183"/>
      <c r="J96" s="183"/>
      <c r="K96" s="183"/>
      <c r="L96" s="183"/>
      <c r="M96" s="174"/>
      <c r="N96" s="117">
        <v>400000</v>
      </c>
      <c r="O96" s="117">
        <v>190975.25473071323</v>
      </c>
      <c r="P96" s="117">
        <v>230567.68558951968</v>
      </c>
      <c r="Q96" s="117">
        <v>131586.60844250367</v>
      </c>
      <c r="R96" s="117">
        <v>26783.114992721981</v>
      </c>
      <c r="S96" s="117">
        <v>400000</v>
      </c>
      <c r="T96" s="117">
        <v>190975.25473071323</v>
      </c>
      <c r="U96" s="117">
        <v>230567.68558951968</v>
      </c>
      <c r="V96" s="117">
        <v>131586.60844250367</v>
      </c>
      <c r="W96" s="117">
        <v>26783.114992721981</v>
      </c>
      <c r="X96" s="454">
        <v>5500</v>
      </c>
      <c r="Y96" s="454"/>
      <c r="Z96" s="454">
        <v>5900</v>
      </c>
      <c r="AA96" s="454"/>
      <c r="AB96" s="454"/>
      <c r="AC96" s="454"/>
      <c r="AD96" s="175"/>
      <c r="AE96" s="175"/>
      <c r="AF96" s="175"/>
      <c r="AG96" s="175"/>
      <c r="AH96" s="175"/>
      <c r="AI96" s="176"/>
      <c r="AJ96" s="177" t="s">
        <v>6</v>
      </c>
      <c r="AK96" s="11" t="s">
        <v>6</v>
      </c>
      <c r="AL96" s="177" t="s">
        <v>29</v>
      </c>
      <c r="AM96" s="11" t="s">
        <v>6</v>
      </c>
      <c r="AN96" s="177" t="s">
        <v>6</v>
      </c>
      <c r="AO96" s="11" t="s">
        <v>6</v>
      </c>
      <c r="AP96" s="177" t="s">
        <v>6</v>
      </c>
      <c r="AQ96" s="11" t="s">
        <v>6</v>
      </c>
      <c r="AR96" s="177" t="s">
        <v>6</v>
      </c>
    </row>
    <row r="97" spans="1:45" s="67" customFormat="1" outlineLevel="1">
      <c r="A97" s="169" t="s">
        <v>49</v>
      </c>
      <c r="B97" s="170" t="s">
        <v>4</v>
      </c>
      <c r="C97" s="171" t="s">
        <v>388</v>
      </c>
      <c r="D97" s="187" t="s">
        <v>453</v>
      </c>
      <c r="E97" s="172" t="s">
        <v>35</v>
      </c>
      <c r="F97" s="173" t="s">
        <v>452</v>
      </c>
      <c r="G97" s="174"/>
      <c r="H97" s="174" t="s">
        <v>2</v>
      </c>
      <c r="I97" s="174" t="s">
        <v>2</v>
      </c>
      <c r="J97" s="174" t="s">
        <v>2</v>
      </c>
      <c r="K97" s="174" t="s">
        <v>2</v>
      </c>
      <c r="L97" s="174" t="s">
        <v>2</v>
      </c>
      <c r="M97" s="174" t="s">
        <v>2</v>
      </c>
      <c r="N97" s="117">
        <v>600000</v>
      </c>
      <c r="O97" s="117">
        <v>286082.47422680416</v>
      </c>
      <c r="P97" s="117">
        <v>392783.50515463913</v>
      </c>
      <c r="Q97" s="117">
        <v>214948.45360824742</v>
      </c>
      <c r="R97" s="117">
        <v>71134.020618556708</v>
      </c>
      <c r="S97" s="117">
        <v>550000</v>
      </c>
      <c r="T97" s="117">
        <v>262242.26804123714</v>
      </c>
      <c r="U97" s="117">
        <v>360051.54639175261</v>
      </c>
      <c r="V97" s="117">
        <v>197036.08247422683</v>
      </c>
      <c r="W97" s="117">
        <v>65206.18556701031</v>
      </c>
      <c r="X97" s="454">
        <v>7300</v>
      </c>
      <c r="Y97" s="454"/>
      <c r="Z97" s="454">
        <v>7200</v>
      </c>
      <c r="AA97" s="454"/>
      <c r="AB97" s="454">
        <v>5900</v>
      </c>
      <c r="AC97" s="454"/>
      <c r="AD97" s="175"/>
      <c r="AE97" s="175"/>
      <c r="AF97" s="175"/>
      <c r="AG97" s="175"/>
      <c r="AH97" s="175"/>
      <c r="AI97" s="176"/>
      <c r="AJ97" s="177" t="s">
        <v>6</v>
      </c>
      <c r="AK97" s="11"/>
      <c r="AL97" s="177" t="s">
        <v>6</v>
      </c>
      <c r="AM97" s="11" t="s">
        <v>6</v>
      </c>
      <c r="AN97" s="177" t="s">
        <v>6</v>
      </c>
      <c r="AO97" s="11" t="s">
        <v>6</v>
      </c>
      <c r="AP97" s="177" t="s">
        <v>6</v>
      </c>
      <c r="AQ97" s="11" t="s">
        <v>6</v>
      </c>
      <c r="AR97" s="177" t="s">
        <v>6</v>
      </c>
    </row>
    <row r="98" spans="1:45" s="67" customFormat="1" outlineLevel="1">
      <c r="A98" s="169" t="s">
        <v>49</v>
      </c>
      <c r="B98" s="170" t="s">
        <v>4</v>
      </c>
      <c r="C98" s="171" t="s">
        <v>335</v>
      </c>
      <c r="D98" s="187" t="s">
        <v>453</v>
      </c>
      <c r="E98" s="172" t="s">
        <v>35</v>
      </c>
      <c r="F98" s="173" t="s">
        <v>454</v>
      </c>
      <c r="G98" s="174"/>
      <c r="H98" s="174" t="s">
        <v>2</v>
      </c>
      <c r="I98" s="174" t="s">
        <v>2</v>
      </c>
      <c r="J98" s="174" t="s">
        <v>2</v>
      </c>
      <c r="K98" s="174" t="s">
        <v>2</v>
      </c>
      <c r="L98" s="174" t="s">
        <v>2</v>
      </c>
      <c r="M98" s="174" t="s">
        <v>2</v>
      </c>
      <c r="N98" s="117">
        <v>400000</v>
      </c>
      <c r="O98" s="117">
        <v>190721.64948453609</v>
      </c>
      <c r="P98" s="117">
        <v>261855.67010309279</v>
      </c>
      <c r="Q98" s="117">
        <v>143298.96907216494</v>
      </c>
      <c r="R98" s="117">
        <v>47422.680412371126</v>
      </c>
      <c r="S98" s="117">
        <v>350000</v>
      </c>
      <c r="T98" s="117">
        <v>166881.4432989691</v>
      </c>
      <c r="U98" s="117">
        <v>229123.71134020621</v>
      </c>
      <c r="V98" s="117">
        <v>125386.59793814433</v>
      </c>
      <c r="W98" s="117">
        <v>41494.845360824744</v>
      </c>
      <c r="X98" s="454">
        <v>4800</v>
      </c>
      <c r="Y98" s="454"/>
      <c r="Z98" s="454">
        <v>4500</v>
      </c>
      <c r="AA98" s="454"/>
      <c r="AB98" s="454">
        <v>3700</v>
      </c>
      <c r="AC98" s="454"/>
      <c r="AD98" s="175"/>
      <c r="AE98" s="175"/>
      <c r="AF98" s="175"/>
      <c r="AG98" s="175"/>
      <c r="AH98" s="175"/>
      <c r="AI98" s="176"/>
      <c r="AJ98" s="177" t="s">
        <v>6</v>
      </c>
      <c r="AK98" s="11"/>
      <c r="AL98" s="177" t="s">
        <v>6</v>
      </c>
      <c r="AM98" s="11" t="s">
        <v>6</v>
      </c>
      <c r="AN98" s="177" t="s">
        <v>6</v>
      </c>
      <c r="AO98" s="11" t="s">
        <v>6</v>
      </c>
      <c r="AP98" s="177" t="s">
        <v>6</v>
      </c>
      <c r="AQ98" s="11" t="s">
        <v>6</v>
      </c>
      <c r="AR98" s="177" t="s">
        <v>6</v>
      </c>
    </row>
    <row r="99" spans="1:45" s="67" customFormat="1" outlineLevel="1">
      <c r="A99" s="169" t="s">
        <v>49</v>
      </c>
      <c r="B99" s="170" t="s">
        <v>4</v>
      </c>
      <c r="C99" s="171" t="s">
        <v>339</v>
      </c>
      <c r="D99" s="187"/>
      <c r="E99" s="172" t="s">
        <v>35</v>
      </c>
      <c r="F99" s="173" t="s">
        <v>445</v>
      </c>
      <c r="G99" s="174" t="s">
        <v>2</v>
      </c>
      <c r="H99" s="174" t="s">
        <v>2</v>
      </c>
      <c r="I99" s="174" t="s">
        <v>2</v>
      </c>
      <c r="J99" s="174" t="s">
        <v>2</v>
      </c>
      <c r="K99" s="174" t="s">
        <v>2</v>
      </c>
      <c r="L99" s="174" t="s">
        <v>2</v>
      </c>
      <c r="M99" s="174" t="s">
        <v>2</v>
      </c>
      <c r="N99" s="117">
        <v>130000</v>
      </c>
      <c r="O99" s="117">
        <v>66300</v>
      </c>
      <c r="P99" s="117">
        <v>88400</v>
      </c>
      <c r="Q99" s="117">
        <v>52000</v>
      </c>
      <c r="R99" s="117">
        <v>11700</v>
      </c>
      <c r="S99" s="117">
        <v>130000</v>
      </c>
      <c r="T99" s="117">
        <v>66300</v>
      </c>
      <c r="U99" s="117">
        <v>88400</v>
      </c>
      <c r="V99" s="117">
        <v>52000</v>
      </c>
      <c r="W99" s="117">
        <v>11700</v>
      </c>
      <c r="X99" s="454">
        <v>1250</v>
      </c>
      <c r="Y99" s="454"/>
      <c r="Z99" s="454">
        <v>1300</v>
      </c>
      <c r="AA99" s="454"/>
      <c r="AB99" s="454">
        <v>1100</v>
      </c>
      <c r="AC99" s="454"/>
      <c r="AD99" s="175"/>
      <c r="AE99" s="175"/>
      <c r="AF99" s="175"/>
      <c r="AG99" s="175"/>
      <c r="AH99" s="175"/>
      <c r="AI99" s="176"/>
      <c r="AJ99" s="177" t="s">
        <v>6</v>
      </c>
      <c r="AK99" s="11"/>
      <c r="AL99" s="177" t="s">
        <v>6</v>
      </c>
      <c r="AM99" s="11" t="s">
        <v>6</v>
      </c>
      <c r="AN99" s="177" t="s">
        <v>6</v>
      </c>
      <c r="AO99" s="11" t="s">
        <v>6</v>
      </c>
      <c r="AP99" s="177" t="s">
        <v>6</v>
      </c>
      <c r="AQ99" s="11" t="s">
        <v>6</v>
      </c>
      <c r="AR99" s="177" t="s">
        <v>6</v>
      </c>
    </row>
    <row r="100" spans="1:45" s="178" customFormat="1">
      <c r="A100" s="169"/>
      <c r="B100" s="189" t="s">
        <v>4</v>
      </c>
      <c r="C100" s="171"/>
      <c r="D100" s="172"/>
      <c r="E100" s="172"/>
      <c r="F100" s="173"/>
      <c r="G100" s="174"/>
      <c r="H100" s="174"/>
      <c r="I100" s="174"/>
      <c r="J100" s="174"/>
      <c r="K100" s="174"/>
      <c r="L100" s="174"/>
      <c r="M100" s="174"/>
      <c r="N100" s="117"/>
      <c r="O100" s="117"/>
      <c r="P100" s="117"/>
      <c r="Q100" s="117"/>
      <c r="R100" s="117"/>
      <c r="S100" s="117"/>
      <c r="T100" s="117"/>
      <c r="U100" s="117"/>
      <c r="V100" s="117"/>
      <c r="W100" s="117"/>
      <c r="X100" s="454"/>
      <c r="Y100" s="454"/>
      <c r="Z100" s="454"/>
      <c r="AA100" s="454"/>
      <c r="AB100" s="454"/>
      <c r="AC100" s="454"/>
      <c r="AD100" s="175"/>
      <c r="AE100" s="175"/>
      <c r="AF100" s="175"/>
      <c r="AG100" s="175"/>
      <c r="AH100" s="175"/>
      <c r="AI100" s="176"/>
      <c r="AJ100" s="175"/>
      <c r="AK100" s="175"/>
      <c r="AL100" s="175"/>
      <c r="AM100" s="175"/>
      <c r="AN100" s="175"/>
      <c r="AO100" s="175"/>
      <c r="AP100" s="175"/>
      <c r="AQ100" s="175"/>
      <c r="AR100" s="175"/>
      <c r="AS100" s="175"/>
    </row>
    <row r="101" spans="1:45" s="178" customFormat="1">
      <c r="A101" s="169" t="s">
        <v>49</v>
      </c>
      <c r="B101" s="170" t="s">
        <v>5</v>
      </c>
      <c r="C101" s="171" t="s">
        <v>340</v>
      </c>
      <c r="D101" s="172"/>
      <c r="E101" s="172" t="s">
        <v>264</v>
      </c>
      <c r="F101" s="173">
        <v>0.29166666666666669</v>
      </c>
      <c r="G101" s="174"/>
      <c r="H101" s="174" t="s">
        <v>2</v>
      </c>
      <c r="I101" s="174" t="s">
        <v>2</v>
      </c>
      <c r="J101" s="174" t="s">
        <v>2</v>
      </c>
      <c r="K101" s="174" t="s">
        <v>2</v>
      </c>
      <c r="L101" s="174" t="s">
        <v>2</v>
      </c>
      <c r="M101" s="174"/>
      <c r="N101" s="117">
        <v>300000</v>
      </c>
      <c r="O101" s="117">
        <v>178032.78688524588</v>
      </c>
      <c r="P101" s="117">
        <v>148524.59016393442</v>
      </c>
      <c r="Q101" s="117">
        <v>76721.311475409835</v>
      </c>
      <c r="R101" s="117">
        <v>13770.491803278688</v>
      </c>
      <c r="S101" s="117">
        <v>300000</v>
      </c>
      <c r="T101" s="117">
        <v>178032.78688524588</v>
      </c>
      <c r="U101" s="117">
        <v>148524.59016393442</v>
      </c>
      <c r="V101" s="117">
        <v>76721.311475409835</v>
      </c>
      <c r="W101" s="117">
        <v>13770.491803278688</v>
      </c>
      <c r="X101" s="454">
        <v>2400</v>
      </c>
      <c r="Y101" s="454"/>
      <c r="Z101" s="454">
        <v>2500</v>
      </c>
      <c r="AA101" s="454"/>
      <c r="AB101" s="454">
        <v>2100</v>
      </c>
      <c r="AC101" s="454"/>
      <c r="AD101" s="175"/>
      <c r="AE101" s="175"/>
      <c r="AF101" s="175"/>
      <c r="AG101" s="175"/>
      <c r="AH101" s="175"/>
      <c r="AI101" s="176"/>
      <c r="AJ101" s="177"/>
      <c r="AK101" s="11"/>
      <c r="AL101" s="177"/>
      <c r="AM101" s="11" t="s">
        <v>29</v>
      </c>
      <c r="AN101" s="177" t="s">
        <v>29</v>
      </c>
      <c r="AO101" s="11"/>
      <c r="AP101" s="177"/>
      <c r="AQ101" s="11"/>
      <c r="AR101" s="177"/>
      <c r="AS101" s="175"/>
    </row>
    <row r="102" spans="1:45" s="178" customFormat="1">
      <c r="A102" s="169" t="s">
        <v>49</v>
      </c>
      <c r="B102" s="170" t="s">
        <v>5</v>
      </c>
      <c r="C102" s="171" t="s">
        <v>341</v>
      </c>
      <c r="D102" s="172"/>
      <c r="E102" s="172" t="s">
        <v>184</v>
      </c>
      <c r="F102" s="173">
        <v>0.31597222222222221</v>
      </c>
      <c r="G102" s="174"/>
      <c r="H102" s="174" t="s">
        <v>2</v>
      </c>
      <c r="I102" s="174" t="s">
        <v>2</v>
      </c>
      <c r="J102" s="174" t="s">
        <v>2</v>
      </c>
      <c r="K102" s="174" t="s">
        <v>2</v>
      </c>
      <c r="L102" s="174" t="s">
        <v>2</v>
      </c>
      <c r="M102" s="174"/>
      <c r="N102" s="117">
        <v>750000</v>
      </c>
      <c r="O102" s="117">
        <v>440458.57988165674</v>
      </c>
      <c r="P102" s="117">
        <v>329511.83431952668</v>
      </c>
      <c r="Q102" s="117">
        <v>138683.43195266271</v>
      </c>
      <c r="R102" s="117">
        <v>19970.41420118343</v>
      </c>
      <c r="S102" s="117">
        <v>750000</v>
      </c>
      <c r="T102" s="117">
        <v>440458.57988165674</v>
      </c>
      <c r="U102" s="117">
        <v>329511.83431952668</v>
      </c>
      <c r="V102" s="117">
        <v>138683.43195266271</v>
      </c>
      <c r="W102" s="117">
        <v>19970.41420118343</v>
      </c>
      <c r="X102" s="454">
        <v>5000</v>
      </c>
      <c r="Y102" s="454"/>
      <c r="Z102" s="454">
        <v>5400</v>
      </c>
      <c r="AA102" s="454"/>
      <c r="AB102" s="454">
        <v>4400</v>
      </c>
      <c r="AC102" s="454"/>
      <c r="AD102" s="175"/>
      <c r="AE102" s="175"/>
      <c r="AF102" s="175"/>
      <c r="AG102" s="175"/>
      <c r="AH102" s="175"/>
      <c r="AI102" s="176"/>
      <c r="AJ102" s="177" t="s">
        <v>6</v>
      </c>
      <c r="AK102" s="11" t="s">
        <v>6</v>
      </c>
      <c r="AL102" s="177" t="s">
        <v>6</v>
      </c>
      <c r="AM102" s="11" t="s">
        <v>29</v>
      </c>
      <c r="AN102" s="177" t="s">
        <v>29</v>
      </c>
      <c r="AO102" s="11" t="s">
        <v>6</v>
      </c>
      <c r="AP102" s="177" t="s">
        <v>6</v>
      </c>
      <c r="AQ102" s="11" t="s">
        <v>6</v>
      </c>
      <c r="AR102" s="177" t="s">
        <v>6</v>
      </c>
      <c r="AS102" s="175"/>
    </row>
    <row r="103" spans="1:45" s="178" customFormat="1">
      <c r="A103" s="169" t="s">
        <v>49</v>
      </c>
      <c r="B103" s="170" t="s">
        <v>5</v>
      </c>
      <c r="C103" s="171" t="s">
        <v>342</v>
      </c>
      <c r="D103" s="172"/>
      <c r="E103" s="172" t="s">
        <v>429</v>
      </c>
      <c r="F103" s="173" t="s">
        <v>343</v>
      </c>
      <c r="G103" s="174" t="s">
        <v>2</v>
      </c>
      <c r="H103" s="174" t="s">
        <v>2</v>
      </c>
      <c r="I103" s="174" t="s">
        <v>2</v>
      </c>
      <c r="J103" s="174" t="s">
        <v>2</v>
      </c>
      <c r="K103" s="174" t="s">
        <v>2</v>
      </c>
      <c r="L103" s="174" t="s">
        <v>2</v>
      </c>
      <c r="M103" s="174" t="s">
        <v>2</v>
      </c>
      <c r="N103" s="117">
        <v>450000</v>
      </c>
      <c r="O103" s="117">
        <v>251918.73589164787</v>
      </c>
      <c r="P103" s="117">
        <v>178781.03837471781</v>
      </c>
      <c r="Q103" s="117">
        <v>78216.704288939058</v>
      </c>
      <c r="R103" s="117">
        <v>14221.218961625284</v>
      </c>
      <c r="S103" s="117">
        <v>450000</v>
      </c>
      <c r="T103" s="117">
        <v>251918.73589164787</v>
      </c>
      <c r="U103" s="117">
        <v>178781.03837471781</v>
      </c>
      <c r="V103" s="117">
        <v>78216.704288939058</v>
      </c>
      <c r="W103" s="117">
        <v>14221.218961625284</v>
      </c>
      <c r="X103" s="454">
        <v>2700</v>
      </c>
      <c r="Y103" s="454"/>
      <c r="Z103" s="454">
        <v>2900</v>
      </c>
      <c r="AA103" s="454"/>
      <c r="AB103" s="454">
        <v>2400</v>
      </c>
      <c r="AC103" s="454"/>
      <c r="AD103" s="175"/>
      <c r="AE103" s="175"/>
      <c r="AF103" s="175"/>
      <c r="AG103" s="175"/>
      <c r="AH103" s="175"/>
      <c r="AI103" s="176"/>
      <c r="AJ103" s="177"/>
      <c r="AK103" s="11"/>
      <c r="AL103" s="177"/>
      <c r="AM103" s="11"/>
      <c r="AN103" s="177" t="s">
        <v>29</v>
      </c>
      <c r="AO103" s="11"/>
      <c r="AP103" s="177"/>
      <c r="AQ103" s="11"/>
      <c r="AR103" s="177"/>
      <c r="AS103" s="175"/>
    </row>
    <row r="104" spans="1:45" s="178" customFormat="1">
      <c r="A104" s="169" t="s">
        <v>49</v>
      </c>
      <c r="B104" s="170" t="s">
        <v>5</v>
      </c>
      <c r="C104" s="171" t="s">
        <v>263</v>
      </c>
      <c r="D104" s="172"/>
      <c r="E104" s="172" t="s">
        <v>433</v>
      </c>
      <c r="F104" s="173" t="s">
        <v>344</v>
      </c>
      <c r="G104" s="174" t="s">
        <v>2</v>
      </c>
      <c r="H104" s="174" t="s">
        <v>2</v>
      </c>
      <c r="I104" s="174" t="s">
        <v>2</v>
      </c>
      <c r="J104" s="174" t="s">
        <v>2</v>
      </c>
      <c r="K104" s="174" t="s">
        <v>2</v>
      </c>
      <c r="L104" s="174" t="s">
        <v>2</v>
      </c>
      <c r="M104" s="174" t="s">
        <v>2</v>
      </c>
      <c r="N104" s="117">
        <v>650000</v>
      </c>
      <c r="O104" s="117">
        <v>364521.84179456905</v>
      </c>
      <c r="P104" s="117">
        <v>201829.98819362457</v>
      </c>
      <c r="Q104" s="117">
        <v>94391.97166469894</v>
      </c>
      <c r="R104" s="117">
        <v>24557.260920897286</v>
      </c>
      <c r="S104" s="117">
        <v>650000</v>
      </c>
      <c r="T104" s="117">
        <v>364521.84179456905</v>
      </c>
      <c r="U104" s="117">
        <v>201829.98819362457</v>
      </c>
      <c r="V104" s="117">
        <v>94391.97166469894</v>
      </c>
      <c r="W104" s="117">
        <v>24557.260920897286</v>
      </c>
      <c r="X104" s="454">
        <v>3400</v>
      </c>
      <c r="Y104" s="454"/>
      <c r="Z104" s="454">
        <v>3600</v>
      </c>
      <c r="AA104" s="454"/>
      <c r="AB104" s="454">
        <v>3000</v>
      </c>
      <c r="AC104" s="454"/>
      <c r="AD104" s="175"/>
      <c r="AE104" s="175"/>
      <c r="AF104" s="175"/>
      <c r="AG104" s="175"/>
      <c r="AH104" s="175"/>
      <c r="AI104" s="176"/>
      <c r="AJ104" s="177"/>
      <c r="AK104" s="11"/>
      <c r="AL104" s="177"/>
      <c r="AM104" s="11" t="s">
        <v>29</v>
      </c>
      <c r="AN104" s="177" t="s">
        <v>29</v>
      </c>
      <c r="AO104" s="11"/>
      <c r="AP104" s="177"/>
      <c r="AQ104" s="11"/>
      <c r="AR104" s="177"/>
      <c r="AS104" s="175"/>
    </row>
    <row r="105" spans="1:45" s="67" customFormat="1" outlineLevel="1">
      <c r="A105" s="169" t="s">
        <v>49</v>
      </c>
      <c r="B105" s="170" t="s">
        <v>5</v>
      </c>
      <c r="C105" s="171" t="s">
        <v>380</v>
      </c>
      <c r="D105" s="187"/>
      <c r="E105" s="172" t="s">
        <v>17</v>
      </c>
      <c r="F105" s="173">
        <v>0.57986111111111105</v>
      </c>
      <c r="G105" s="174" t="s">
        <v>2</v>
      </c>
      <c r="H105" s="174" t="s">
        <v>2</v>
      </c>
      <c r="I105" s="174" t="s">
        <v>2</v>
      </c>
      <c r="J105" s="174" t="s">
        <v>2</v>
      </c>
      <c r="K105" s="174" t="s">
        <v>2</v>
      </c>
      <c r="L105" s="174" t="s">
        <v>2</v>
      </c>
      <c r="M105" s="174" t="s">
        <v>2</v>
      </c>
      <c r="N105" s="117">
        <v>1400000</v>
      </c>
      <c r="O105" s="117">
        <v>721925.13368983963</v>
      </c>
      <c r="P105" s="117">
        <v>568983.95721925132</v>
      </c>
      <c r="Q105" s="117">
        <v>245989.30481283422</v>
      </c>
      <c r="R105" s="117">
        <v>95187.165775401067</v>
      </c>
      <c r="S105" s="117">
        <v>1350000</v>
      </c>
      <c r="T105" s="117">
        <v>696142.09320091677</v>
      </c>
      <c r="U105" s="117">
        <v>548663.10160427808</v>
      </c>
      <c r="V105" s="117">
        <v>237203.97249809015</v>
      </c>
      <c r="W105" s="117">
        <v>91787.624140565313</v>
      </c>
      <c r="X105" s="454">
        <v>9600</v>
      </c>
      <c r="Y105" s="454"/>
      <c r="Z105" s="454">
        <v>9900</v>
      </c>
      <c r="AA105" s="454"/>
      <c r="AB105" s="454">
        <v>8200</v>
      </c>
      <c r="AC105" s="454"/>
      <c r="AD105" s="175"/>
      <c r="AE105" s="175"/>
      <c r="AF105" s="175"/>
      <c r="AG105" s="175"/>
      <c r="AH105" s="175"/>
      <c r="AI105" s="176"/>
      <c r="AJ105" s="177" t="s">
        <v>6</v>
      </c>
      <c r="AK105" s="11" t="s">
        <v>6</v>
      </c>
      <c r="AL105" s="177" t="s">
        <v>6</v>
      </c>
      <c r="AM105" s="11" t="s">
        <v>29</v>
      </c>
      <c r="AN105" s="177" t="s">
        <v>6</v>
      </c>
      <c r="AO105" s="11" t="s">
        <v>6</v>
      </c>
      <c r="AP105" s="177" t="s">
        <v>6</v>
      </c>
      <c r="AQ105" s="11" t="s">
        <v>6</v>
      </c>
      <c r="AR105" s="177" t="s">
        <v>6</v>
      </c>
    </row>
    <row r="106" spans="1:45" s="67" customFormat="1" outlineLevel="1">
      <c r="A106" s="169" t="s">
        <v>49</v>
      </c>
      <c r="B106" s="170" t="s">
        <v>5</v>
      </c>
      <c r="C106" s="171" t="s">
        <v>379</v>
      </c>
      <c r="D106" s="187"/>
      <c r="E106" s="172" t="s">
        <v>18</v>
      </c>
      <c r="F106" s="173" t="s">
        <v>150</v>
      </c>
      <c r="G106" s="174" t="s">
        <v>2</v>
      </c>
      <c r="H106" s="174" t="s">
        <v>2</v>
      </c>
      <c r="I106" s="174" t="s">
        <v>2</v>
      </c>
      <c r="J106" s="174" t="s">
        <v>2</v>
      </c>
      <c r="K106" s="174" t="s">
        <v>2</v>
      </c>
      <c r="L106" s="174" t="s">
        <v>2</v>
      </c>
      <c r="M106" s="174" t="s">
        <v>2</v>
      </c>
      <c r="N106" s="117">
        <v>1900000</v>
      </c>
      <c r="O106" s="117">
        <v>943840.39900249382</v>
      </c>
      <c r="P106" s="117">
        <v>840548.62842892774</v>
      </c>
      <c r="Q106" s="117">
        <v>373366.58354114712</v>
      </c>
      <c r="R106" s="117">
        <v>143092.26932668328</v>
      </c>
      <c r="S106" s="117">
        <v>1800000</v>
      </c>
      <c r="T106" s="117">
        <v>894164.58852867829</v>
      </c>
      <c r="U106" s="117">
        <v>796309.22693266836</v>
      </c>
      <c r="V106" s="117">
        <v>353715.71072319197</v>
      </c>
      <c r="W106" s="117">
        <v>135561.09725685787</v>
      </c>
      <c r="X106" s="454">
        <v>14400</v>
      </c>
      <c r="Y106" s="454"/>
      <c r="Z106" s="454">
        <v>14500</v>
      </c>
      <c r="AA106" s="454"/>
      <c r="AB106" s="454">
        <v>12000</v>
      </c>
      <c r="AC106" s="454"/>
      <c r="AD106" s="175"/>
      <c r="AE106" s="175"/>
      <c r="AF106" s="175"/>
      <c r="AG106" s="175"/>
      <c r="AH106" s="175"/>
      <c r="AI106" s="176"/>
      <c r="AJ106" s="177" t="s">
        <v>6</v>
      </c>
      <c r="AK106" s="11" t="s">
        <v>6</v>
      </c>
      <c r="AL106" s="177" t="s">
        <v>6</v>
      </c>
      <c r="AM106" s="11" t="s">
        <v>29</v>
      </c>
      <c r="AN106" s="177" t="s">
        <v>6</v>
      </c>
      <c r="AO106" s="11" t="s">
        <v>6</v>
      </c>
      <c r="AP106" s="177" t="s">
        <v>6</v>
      </c>
      <c r="AQ106" s="11" t="s">
        <v>6</v>
      </c>
      <c r="AR106" s="177" t="s">
        <v>6</v>
      </c>
    </row>
    <row r="107" spans="1:45" s="67" customFormat="1" outlineLevel="1">
      <c r="A107" s="169" t="s">
        <v>49</v>
      </c>
      <c r="B107" s="170" t="s">
        <v>5</v>
      </c>
      <c r="C107" s="171" t="s">
        <v>347</v>
      </c>
      <c r="D107" s="179"/>
      <c r="E107" s="172" t="s">
        <v>434</v>
      </c>
      <c r="F107" s="173" t="s">
        <v>348</v>
      </c>
      <c r="G107" s="174"/>
      <c r="H107" s="174" t="s">
        <v>2</v>
      </c>
      <c r="I107" s="174" t="s">
        <v>2</v>
      </c>
      <c r="J107" s="174" t="s">
        <v>2</v>
      </c>
      <c r="K107" s="174" t="s">
        <v>2</v>
      </c>
      <c r="L107" s="174" t="s">
        <v>2</v>
      </c>
      <c r="M107" s="174"/>
      <c r="N107" s="117">
        <v>500000</v>
      </c>
      <c r="O107" s="117">
        <v>265651.43824027071</v>
      </c>
      <c r="P107" s="117">
        <v>166666.66666666666</v>
      </c>
      <c r="Q107" s="117">
        <v>75296.108291032142</v>
      </c>
      <c r="R107" s="117">
        <v>24534.686971235191</v>
      </c>
      <c r="S107" s="117">
        <v>500000</v>
      </c>
      <c r="T107" s="117">
        <v>265651.43824027071</v>
      </c>
      <c r="U107" s="117">
        <v>166666.66666666666</v>
      </c>
      <c r="V107" s="117">
        <v>75296.108291032142</v>
      </c>
      <c r="W107" s="117">
        <v>24534.686971235191</v>
      </c>
      <c r="X107" s="454">
        <v>2800</v>
      </c>
      <c r="Y107" s="454"/>
      <c r="Z107" s="454">
        <v>3000</v>
      </c>
      <c r="AA107" s="454"/>
      <c r="AB107" s="454">
        <v>2500</v>
      </c>
      <c r="AC107" s="454"/>
      <c r="AD107" s="175"/>
      <c r="AE107" s="175"/>
      <c r="AF107" s="175"/>
      <c r="AG107" s="175"/>
      <c r="AH107" s="175"/>
      <c r="AI107" s="176"/>
      <c r="AJ107" s="177"/>
      <c r="AK107" s="11"/>
      <c r="AL107" s="177"/>
      <c r="AM107" s="11"/>
      <c r="AN107" s="177" t="s">
        <v>29</v>
      </c>
      <c r="AO107" s="11" t="s">
        <v>29</v>
      </c>
      <c r="AP107" s="177" t="s">
        <v>29</v>
      </c>
      <c r="AQ107" s="11"/>
      <c r="AR107" s="177" t="s">
        <v>29</v>
      </c>
    </row>
    <row r="108" spans="1:45" s="67" customFormat="1" outlineLevel="1">
      <c r="A108" s="169" t="s">
        <v>49</v>
      </c>
      <c r="B108" s="170" t="s">
        <v>5</v>
      </c>
      <c r="C108" s="171" t="s">
        <v>345</v>
      </c>
      <c r="D108" s="179"/>
      <c r="E108" s="172" t="s">
        <v>437</v>
      </c>
      <c r="F108" s="173">
        <v>0.60416666666666663</v>
      </c>
      <c r="G108" s="174" t="s">
        <v>2</v>
      </c>
      <c r="H108" s="72"/>
      <c r="I108" s="72"/>
      <c r="J108" s="72"/>
      <c r="K108" s="72"/>
      <c r="L108" s="72"/>
      <c r="M108" s="174"/>
      <c r="N108" s="117">
        <v>1400000</v>
      </c>
      <c r="O108" s="117">
        <v>696837.34939759038</v>
      </c>
      <c r="P108" s="117">
        <v>676807.22891566262</v>
      </c>
      <c r="Q108" s="117">
        <v>327861.44578313251</v>
      </c>
      <c r="R108" s="117">
        <v>132831.32530120484</v>
      </c>
      <c r="S108" s="117">
        <v>1300000</v>
      </c>
      <c r="T108" s="117">
        <v>647063.2530120482</v>
      </c>
      <c r="U108" s="117">
        <v>628463.85542168678</v>
      </c>
      <c r="V108" s="117">
        <v>304442.77108433732</v>
      </c>
      <c r="W108" s="117">
        <v>123343.3734939759</v>
      </c>
      <c r="X108" s="454">
        <v>11300</v>
      </c>
      <c r="Y108" s="454"/>
      <c r="Z108" s="454">
        <v>11200</v>
      </c>
      <c r="AA108" s="454"/>
      <c r="AB108" s="454">
        <v>9300</v>
      </c>
      <c r="AC108" s="454"/>
      <c r="AD108" s="191"/>
      <c r="AE108" s="191"/>
      <c r="AF108" s="191"/>
      <c r="AG108" s="191"/>
      <c r="AH108" s="191"/>
      <c r="AJ108" s="177" t="s">
        <v>6</v>
      </c>
      <c r="AK108" s="11" t="s">
        <v>6</v>
      </c>
      <c r="AL108" s="177" t="s">
        <v>6</v>
      </c>
      <c r="AM108" s="11"/>
      <c r="AN108" s="177" t="s">
        <v>29</v>
      </c>
      <c r="AP108" s="177" t="s">
        <v>6</v>
      </c>
      <c r="AQ108" s="11" t="s">
        <v>6</v>
      </c>
      <c r="AR108" s="177" t="s">
        <v>6</v>
      </c>
    </row>
    <row r="109" spans="1:45" s="67" customFormat="1" outlineLevel="1">
      <c r="A109" s="169" t="s">
        <v>49</v>
      </c>
      <c r="B109" s="170" t="s">
        <v>5</v>
      </c>
      <c r="C109" s="171" t="s">
        <v>349</v>
      </c>
      <c r="D109" s="179" t="s">
        <v>432</v>
      </c>
      <c r="E109" s="172" t="s">
        <v>435</v>
      </c>
      <c r="F109" s="173" t="s">
        <v>265</v>
      </c>
      <c r="G109" s="174" t="s">
        <v>2</v>
      </c>
      <c r="I109" s="174"/>
      <c r="J109" s="174"/>
      <c r="K109" s="174"/>
      <c r="L109" s="174"/>
      <c r="M109" s="174"/>
      <c r="N109" s="117">
        <v>800000</v>
      </c>
      <c r="O109" s="117">
        <v>437105.75139146566</v>
      </c>
      <c r="P109" s="117">
        <v>330241.18738404452</v>
      </c>
      <c r="Q109" s="117">
        <v>158812.6159554731</v>
      </c>
      <c r="R109" s="117">
        <v>43784.786641929495</v>
      </c>
      <c r="S109" s="117">
        <v>750000</v>
      </c>
      <c r="T109" s="117">
        <v>409786.64192949905</v>
      </c>
      <c r="U109" s="117">
        <v>309601.11317254172</v>
      </c>
      <c r="V109" s="117">
        <v>148886.82745825601</v>
      </c>
      <c r="W109" s="117">
        <v>41048.237476808899</v>
      </c>
      <c r="X109" s="454">
        <v>5700</v>
      </c>
      <c r="Y109" s="454"/>
      <c r="Z109" s="454">
        <v>5700</v>
      </c>
      <c r="AA109" s="454"/>
      <c r="AB109" s="454">
        <v>4700</v>
      </c>
      <c r="AC109" s="454"/>
      <c r="AD109" s="175"/>
      <c r="AE109" s="175"/>
      <c r="AF109" s="175"/>
      <c r="AG109" s="175"/>
      <c r="AH109" s="175"/>
      <c r="AI109" s="176"/>
      <c r="AJ109" s="177"/>
      <c r="AK109" s="11"/>
      <c r="AL109" s="177"/>
      <c r="AM109" s="11"/>
      <c r="AN109" s="177" t="s">
        <v>29</v>
      </c>
      <c r="AO109" s="11"/>
      <c r="AP109" s="177"/>
      <c r="AQ109" s="11"/>
      <c r="AR109" s="177"/>
    </row>
    <row r="110" spans="1:45" s="67" customFormat="1" outlineLevel="1">
      <c r="A110" s="169" t="s">
        <v>49</v>
      </c>
      <c r="B110" s="170" t="s">
        <v>5</v>
      </c>
      <c r="C110" s="171" t="s">
        <v>346</v>
      </c>
      <c r="D110" s="179"/>
      <c r="E110" s="172" t="s">
        <v>438</v>
      </c>
      <c r="F110" s="173" t="s">
        <v>243</v>
      </c>
      <c r="G110" s="174"/>
      <c r="H110" s="72"/>
      <c r="I110" s="72"/>
      <c r="J110" s="72"/>
      <c r="K110" s="72"/>
      <c r="L110" s="72"/>
      <c r="M110" s="174" t="s">
        <v>2</v>
      </c>
      <c r="N110" s="117">
        <v>1050000</v>
      </c>
      <c r="O110" s="117">
        <v>518531.82751540042</v>
      </c>
      <c r="P110" s="117">
        <v>489425.05133470229</v>
      </c>
      <c r="Q110" s="117">
        <v>238244.35318275154</v>
      </c>
      <c r="R110" s="117">
        <v>81930.184804928125</v>
      </c>
      <c r="S110" s="117">
        <v>1000000</v>
      </c>
      <c r="T110" s="117">
        <v>493839.83572895278</v>
      </c>
      <c r="U110" s="117">
        <v>466119.09650924028</v>
      </c>
      <c r="V110" s="117">
        <v>226899.38398357292</v>
      </c>
      <c r="W110" s="117">
        <v>78028.7474332649</v>
      </c>
      <c r="X110" s="454">
        <v>8100</v>
      </c>
      <c r="Y110" s="454"/>
      <c r="Z110" s="454">
        <v>8200</v>
      </c>
      <c r="AA110" s="454"/>
      <c r="AB110" s="454">
        <v>6800</v>
      </c>
      <c r="AC110" s="454"/>
      <c r="AD110" s="175"/>
      <c r="AE110" s="175"/>
      <c r="AF110" s="175"/>
      <c r="AG110" s="175"/>
      <c r="AH110" s="175"/>
      <c r="AI110" s="176"/>
      <c r="AJ110" s="177"/>
      <c r="AK110" s="11" t="s">
        <v>29</v>
      </c>
      <c r="AL110" s="177"/>
      <c r="AM110" s="11"/>
      <c r="AN110" s="177" t="s">
        <v>29</v>
      </c>
      <c r="AO110" s="11"/>
      <c r="AP110" s="177"/>
      <c r="AQ110" s="11"/>
      <c r="AR110" s="177"/>
    </row>
    <row r="111" spans="1:45" s="67" customFormat="1" outlineLevel="1">
      <c r="A111" s="169" t="s">
        <v>49</v>
      </c>
      <c r="B111" s="170" t="s">
        <v>5</v>
      </c>
      <c r="C111" s="171" t="s">
        <v>350</v>
      </c>
      <c r="D111" s="179"/>
      <c r="E111" s="172" t="s">
        <v>436</v>
      </c>
      <c r="F111" s="173" t="s">
        <v>269</v>
      </c>
      <c r="I111" s="174"/>
      <c r="J111" s="174"/>
      <c r="K111" s="174"/>
      <c r="L111" s="174"/>
      <c r="M111" s="174" t="s">
        <v>2</v>
      </c>
      <c r="N111" s="117">
        <v>850000</v>
      </c>
      <c r="O111" s="117">
        <v>505673.38282078475</v>
      </c>
      <c r="P111" s="117">
        <v>368663.83881230117</v>
      </c>
      <c r="Q111" s="117">
        <v>165853.6585365854</v>
      </c>
      <c r="R111" s="117">
        <v>39660.657476139982</v>
      </c>
      <c r="S111" s="117">
        <v>800000</v>
      </c>
      <c r="T111" s="117">
        <v>475927.88971367979</v>
      </c>
      <c r="U111" s="117">
        <v>346977.73064687167</v>
      </c>
      <c r="V111" s="117">
        <v>156097.56097560975</v>
      </c>
      <c r="W111" s="117">
        <v>37327.677624602336</v>
      </c>
      <c r="X111" s="454">
        <v>6300</v>
      </c>
      <c r="Y111" s="454"/>
      <c r="Z111" s="454">
        <v>6400</v>
      </c>
      <c r="AA111" s="454"/>
      <c r="AB111" s="454">
        <v>5200</v>
      </c>
      <c r="AC111" s="454"/>
      <c r="AD111" s="175"/>
      <c r="AE111" s="175"/>
      <c r="AF111" s="175"/>
      <c r="AG111" s="175"/>
      <c r="AH111" s="175"/>
      <c r="AI111" s="176"/>
      <c r="AJ111" s="177"/>
      <c r="AK111" s="11" t="s">
        <v>29</v>
      </c>
      <c r="AL111" s="177"/>
      <c r="AM111" s="11"/>
      <c r="AN111" s="177" t="s">
        <v>29</v>
      </c>
      <c r="AO111" s="11"/>
      <c r="AP111" s="177"/>
      <c r="AQ111" s="11"/>
      <c r="AR111" s="177"/>
    </row>
    <row r="112" spans="1:45" s="67" customFormat="1" outlineLevel="1">
      <c r="A112" s="169" t="s">
        <v>49</v>
      </c>
      <c r="B112" s="170" t="s">
        <v>5</v>
      </c>
      <c r="C112" s="171" t="s">
        <v>180</v>
      </c>
      <c r="D112" s="179"/>
      <c r="E112" s="172" t="s">
        <v>430</v>
      </c>
      <c r="F112" s="173">
        <v>0.72569444444444453</v>
      </c>
      <c r="G112" s="72"/>
      <c r="H112" s="174" t="s">
        <v>2</v>
      </c>
      <c r="I112" s="174" t="s">
        <v>2</v>
      </c>
      <c r="J112" s="174" t="s">
        <v>2</v>
      </c>
      <c r="K112" s="174" t="s">
        <v>2</v>
      </c>
      <c r="L112" s="174" t="s">
        <v>2</v>
      </c>
      <c r="M112" s="72"/>
      <c r="N112" s="117">
        <v>1000000</v>
      </c>
      <c r="O112" s="117">
        <v>532467.53246753244</v>
      </c>
      <c r="P112" s="117">
        <v>329258.97631779982</v>
      </c>
      <c r="Q112" s="117">
        <v>148204.73644003057</v>
      </c>
      <c r="R112" s="117">
        <v>45836.516424751724</v>
      </c>
      <c r="S112" s="117">
        <v>900000</v>
      </c>
      <c r="T112" s="117">
        <v>479220.77922077919</v>
      </c>
      <c r="U112" s="117">
        <v>296333.07868601987</v>
      </c>
      <c r="V112" s="117">
        <v>133384.26279602753</v>
      </c>
      <c r="W112" s="117">
        <v>41252.864782276549</v>
      </c>
      <c r="X112" s="454">
        <v>5800</v>
      </c>
      <c r="Y112" s="454"/>
      <c r="Z112" s="454">
        <v>5600</v>
      </c>
      <c r="AA112" s="454"/>
      <c r="AB112" s="454">
        <v>4600</v>
      </c>
      <c r="AC112" s="454"/>
      <c r="AD112" s="191"/>
      <c r="AE112" s="191"/>
      <c r="AF112" s="191"/>
      <c r="AG112" s="191"/>
      <c r="AH112" s="191"/>
      <c r="AJ112" s="177" t="s">
        <v>6</v>
      </c>
      <c r="AK112" s="11"/>
      <c r="AL112" s="177" t="s">
        <v>6</v>
      </c>
      <c r="AM112" s="11" t="s">
        <v>6</v>
      </c>
      <c r="AN112" s="177" t="s">
        <v>6</v>
      </c>
      <c r="AO112" s="11" t="s">
        <v>29</v>
      </c>
      <c r="AP112" s="177" t="s">
        <v>29</v>
      </c>
      <c r="AR112" s="177" t="s">
        <v>29</v>
      </c>
    </row>
    <row r="113" spans="1:44" s="67" customFormat="1" outlineLevel="1">
      <c r="A113" s="169" t="s">
        <v>49</v>
      </c>
      <c r="B113" s="170" t="s">
        <v>5</v>
      </c>
      <c r="C113" s="171" t="s">
        <v>181</v>
      </c>
      <c r="D113" s="179"/>
      <c r="E113" s="172" t="s">
        <v>430</v>
      </c>
      <c r="F113" s="173">
        <v>0.74305555555555547</v>
      </c>
      <c r="G113" s="72"/>
      <c r="H113" s="174" t="s">
        <v>2</v>
      </c>
      <c r="I113" s="174" t="s">
        <v>2</v>
      </c>
      <c r="J113" s="174" t="s">
        <v>2</v>
      </c>
      <c r="K113" s="174" t="s">
        <v>2</v>
      </c>
      <c r="L113" s="174" t="s">
        <v>2</v>
      </c>
      <c r="M113" s="72"/>
      <c r="N113" s="117">
        <v>1200000</v>
      </c>
      <c r="O113" s="117">
        <v>645118.73350923473</v>
      </c>
      <c r="P113" s="117">
        <v>414775.72559366754</v>
      </c>
      <c r="Q113" s="117">
        <v>178100.26385224276</v>
      </c>
      <c r="R113" s="117">
        <v>45118.733509234829</v>
      </c>
      <c r="S113" s="117">
        <v>1000000</v>
      </c>
      <c r="T113" s="117">
        <v>537598.94459102897</v>
      </c>
      <c r="U113" s="117">
        <v>345646.43799472292</v>
      </c>
      <c r="V113" s="117">
        <v>148416.88654353563</v>
      </c>
      <c r="W113" s="117">
        <v>37598.944591029023</v>
      </c>
      <c r="X113" s="454">
        <v>7500</v>
      </c>
      <c r="Y113" s="454"/>
      <c r="Z113" s="454">
        <v>6700</v>
      </c>
      <c r="AA113" s="454"/>
      <c r="AB113" s="454">
        <v>5500</v>
      </c>
      <c r="AC113" s="454"/>
      <c r="AD113" s="191"/>
      <c r="AE113" s="191"/>
      <c r="AF113" s="191"/>
      <c r="AG113" s="191"/>
      <c r="AH113" s="191"/>
      <c r="AJ113" s="177" t="s">
        <v>6</v>
      </c>
      <c r="AK113" s="11"/>
      <c r="AL113" s="177" t="s">
        <v>6</v>
      </c>
      <c r="AM113" s="11" t="s">
        <v>6</v>
      </c>
      <c r="AN113" s="177" t="s">
        <v>6</v>
      </c>
      <c r="AO113" s="11" t="s">
        <v>29</v>
      </c>
      <c r="AP113" s="177" t="s">
        <v>29</v>
      </c>
      <c r="AR113" s="177" t="s">
        <v>29</v>
      </c>
    </row>
    <row r="114" spans="1:44" s="67" customFormat="1" outlineLevel="1">
      <c r="A114" s="169" t="s">
        <v>49</v>
      </c>
      <c r="B114" s="170" t="s">
        <v>5</v>
      </c>
      <c r="C114" s="171" t="s">
        <v>242</v>
      </c>
      <c r="D114" s="179" t="s">
        <v>432</v>
      </c>
      <c r="E114" s="172" t="s">
        <v>431</v>
      </c>
      <c r="F114" s="173" t="s">
        <v>262</v>
      </c>
      <c r="G114" s="174" t="s">
        <v>2</v>
      </c>
      <c r="H114" s="174"/>
      <c r="I114" s="174"/>
      <c r="J114" s="174"/>
      <c r="K114" s="174"/>
      <c r="L114" s="174"/>
      <c r="M114" s="72"/>
      <c r="N114" s="117">
        <v>950000</v>
      </c>
      <c r="O114" s="117">
        <v>510572.68722466956</v>
      </c>
      <c r="P114" s="117">
        <v>382511.01321585901</v>
      </c>
      <c r="Q114" s="117">
        <v>175770.92511013214</v>
      </c>
      <c r="R114" s="117">
        <v>41850.220264317177</v>
      </c>
      <c r="S114" s="117">
        <v>750000</v>
      </c>
      <c r="T114" s="117">
        <v>403083.70044052863</v>
      </c>
      <c r="U114" s="117">
        <v>301982.37885462557</v>
      </c>
      <c r="V114" s="117">
        <v>138766.51982378855</v>
      </c>
      <c r="W114" s="117">
        <v>33039.64757709251</v>
      </c>
      <c r="X114" s="454">
        <v>6600</v>
      </c>
      <c r="Y114" s="454"/>
      <c r="Z114" s="454">
        <v>5600</v>
      </c>
      <c r="AA114" s="454"/>
      <c r="AB114" s="454">
        <v>4700</v>
      </c>
      <c r="AC114" s="454"/>
      <c r="AD114" s="191"/>
      <c r="AE114" s="191"/>
      <c r="AF114" s="191"/>
      <c r="AG114" s="191"/>
      <c r="AH114" s="191"/>
      <c r="AJ114" s="177"/>
      <c r="AK114" s="11"/>
      <c r="AL114" s="177"/>
      <c r="AM114" s="11"/>
      <c r="AN114" s="177"/>
      <c r="AO114" s="11" t="s">
        <v>29</v>
      </c>
      <c r="AP114" s="177" t="s">
        <v>29</v>
      </c>
      <c r="AQ114" s="11" t="s">
        <v>29</v>
      </c>
      <c r="AR114" s="177" t="s">
        <v>29</v>
      </c>
    </row>
    <row r="115" spans="1:44" s="67" customFormat="1" outlineLevel="1">
      <c r="A115" s="169" t="s">
        <v>49</v>
      </c>
      <c r="B115" s="170" t="s">
        <v>5</v>
      </c>
      <c r="C115" s="171" t="s">
        <v>351</v>
      </c>
      <c r="D115" s="187"/>
      <c r="E115" s="172" t="s">
        <v>465</v>
      </c>
      <c r="F115" s="173">
        <v>0.72569444444444453</v>
      </c>
      <c r="G115" s="174"/>
      <c r="H115" s="174"/>
      <c r="I115" s="174"/>
      <c r="J115" s="174"/>
      <c r="K115" s="174"/>
      <c r="L115" s="174"/>
      <c r="M115" s="174" t="s">
        <v>2</v>
      </c>
      <c r="N115" s="117">
        <v>500000</v>
      </c>
      <c r="O115" s="117">
        <v>262732.91925465839</v>
      </c>
      <c r="P115" s="117">
        <v>241614.90683229815</v>
      </c>
      <c r="Q115" s="117">
        <v>109316.7701863354</v>
      </c>
      <c r="R115" s="117">
        <v>37267.080745341613</v>
      </c>
      <c r="S115" s="117">
        <v>500000</v>
      </c>
      <c r="T115" s="117">
        <v>262732.91925465839</v>
      </c>
      <c r="U115" s="117">
        <v>241614.90683229815</v>
      </c>
      <c r="V115" s="117">
        <v>109316.7701863354</v>
      </c>
      <c r="W115" s="117">
        <v>37267.080745341613</v>
      </c>
      <c r="X115" s="454">
        <v>4200</v>
      </c>
      <c r="Y115" s="454"/>
      <c r="Z115" s="454">
        <v>4500</v>
      </c>
      <c r="AA115" s="454"/>
      <c r="AB115" s="454">
        <v>3800</v>
      </c>
      <c r="AC115" s="454"/>
      <c r="AD115" s="175"/>
      <c r="AE115" s="175"/>
      <c r="AF115" s="175"/>
      <c r="AG115" s="175"/>
      <c r="AH115" s="175"/>
      <c r="AI115" s="176"/>
      <c r="AJ115" s="177" t="s">
        <v>6</v>
      </c>
      <c r="AK115" s="11"/>
      <c r="AL115" s="177" t="s">
        <v>6</v>
      </c>
      <c r="AM115" s="11" t="s">
        <v>6</v>
      </c>
      <c r="AN115" s="177" t="s">
        <v>29</v>
      </c>
      <c r="AO115" s="11" t="s">
        <v>6</v>
      </c>
      <c r="AP115" s="177" t="s">
        <v>6</v>
      </c>
      <c r="AQ115" s="11" t="s">
        <v>6</v>
      </c>
      <c r="AR115" s="177" t="s">
        <v>6</v>
      </c>
    </row>
    <row r="116" spans="1:44" s="67" customFormat="1" outlineLevel="1">
      <c r="A116" s="169" t="s">
        <v>49</v>
      </c>
      <c r="B116" s="170" t="s">
        <v>5</v>
      </c>
      <c r="C116" s="171" t="s">
        <v>352</v>
      </c>
      <c r="D116" s="187"/>
      <c r="E116" s="172" t="s">
        <v>465</v>
      </c>
      <c r="F116" s="173">
        <v>0.74305555555555547</v>
      </c>
      <c r="G116" s="174"/>
      <c r="H116" s="174"/>
      <c r="I116" s="174"/>
      <c r="J116" s="174"/>
      <c r="K116" s="174"/>
      <c r="L116" s="174"/>
      <c r="M116" s="174" t="s">
        <v>2</v>
      </c>
      <c r="N116" s="117">
        <v>700000</v>
      </c>
      <c r="O116" s="117">
        <v>367826.08695652167</v>
      </c>
      <c r="P116" s="117">
        <v>338260.86956521735</v>
      </c>
      <c r="Q116" s="117">
        <v>153043.47826086957</v>
      </c>
      <c r="R116" s="117">
        <v>52173.913043478264</v>
      </c>
      <c r="S116" s="117">
        <v>650000</v>
      </c>
      <c r="T116" s="117">
        <v>341552.79503105587</v>
      </c>
      <c r="U116" s="117">
        <v>314099.37888198759</v>
      </c>
      <c r="V116" s="117">
        <v>142111.80124223602</v>
      </c>
      <c r="W116" s="117">
        <v>48447.204968944097</v>
      </c>
      <c r="X116" s="454">
        <v>6000</v>
      </c>
      <c r="Y116" s="454"/>
      <c r="Z116" s="454">
        <v>5900</v>
      </c>
      <c r="AA116" s="454"/>
      <c r="AB116" s="454">
        <v>4900</v>
      </c>
      <c r="AC116" s="454"/>
      <c r="AD116" s="175"/>
      <c r="AE116" s="175"/>
      <c r="AF116" s="175"/>
      <c r="AG116" s="175"/>
      <c r="AH116" s="175"/>
      <c r="AI116" s="176"/>
      <c r="AJ116" s="177" t="s">
        <v>6</v>
      </c>
      <c r="AK116" s="11" t="s">
        <v>29</v>
      </c>
      <c r="AL116" s="177" t="s">
        <v>6</v>
      </c>
      <c r="AM116" s="11" t="s">
        <v>6</v>
      </c>
      <c r="AN116" s="177" t="s">
        <v>29</v>
      </c>
      <c r="AO116" s="11" t="s">
        <v>6</v>
      </c>
      <c r="AP116" s="177" t="s">
        <v>6</v>
      </c>
      <c r="AQ116" s="11" t="s">
        <v>6</v>
      </c>
      <c r="AR116" s="177" t="s">
        <v>6</v>
      </c>
    </row>
    <row r="117" spans="1:44" s="67" customFormat="1" outlineLevel="1">
      <c r="A117" s="169" t="s">
        <v>49</v>
      </c>
      <c r="B117" s="170" t="s">
        <v>5</v>
      </c>
      <c r="C117" s="171" t="s">
        <v>353</v>
      </c>
      <c r="D117" s="187"/>
      <c r="E117" s="172" t="s">
        <v>18</v>
      </c>
      <c r="F117" s="173">
        <v>0.78819444444444453</v>
      </c>
      <c r="G117" s="174" t="s">
        <v>2</v>
      </c>
      <c r="H117" s="174" t="s">
        <v>2</v>
      </c>
      <c r="I117" s="174" t="s">
        <v>2</v>
      </c>
      <c r="J117" s="174" t="s">
        <v>2</v>
      </c>
      <c r="K117" s="174" t="s">
        <v>2</v>
      </c>
      <c r="L117" s="174" t="s">
        <v>2</v>
      </c>
      <c r="M117" s="174" t="s">
        <v>2</v>
      </c>
      <c r="N117" s="117">
        <v>1400000</v>
      </c>
      <c r="O117" s="117">
        <v>765400.84388185653</v>
      </c>
      <c r="P117" s="117">
        <v>539240.50632911397</v>
      </c>
      <c r="Q117" s="117">
        <v>229535.86497890297</v>
      </c>
      <c r="R117" s="117">
        <v>52320.675105485228</v>
      </c>
      <c r="S117" s="117">
        <v>1250000</v>
      </c>
      <c r="T117" s="117">
        <v>683393.61060880043</v>
      </c>
      <c r="U117" s="117">
        <v>481464.73779385164</v>
      </c>
      <c r="V117" s="117">
        <v>204942.73658830623</v>
      </c>
      <c r="W117" s="117">
        <v>46714.888487040385</v>
      </c>
      <c r="X117" s="454">
        <v>11600</v>
      </c>
      <c r="Y117" s="454"/>
      <c r="Z117" s="454">
        <v>11300</v>
      </c>
      <c r="AA117" s="454"/>
      <c r="AB117" s="454">
        <v>9300</v>
      </c>
      <c r="AC117" s="454"/>
      <c r="AD117" s="175"/>
      <c r="AE117" s="175"/>
      <c r="AF117" s="175"/>
      <c r="AG117" s="175"/>
      <c r="AH117" s="175"/>
      <c r="AI117" s="176"/>
      <c r="AJ117" s="177" t="s">
        <v>6</v>
      </c>
      <c r="AK117" s="11" t="s">
        <v>6</v>
      </c>
      <c r="AL117" s="177" t="s">
        <v>6</v>
      </c>
      <c r="AM117" s="11" t="s">
        <v>29</v>
      </c>
      <c r="AN117" s="177" t="s">
        <v>6</v>
      </c>
      <c r="AO117" s="11" t="s">
        <v>6</v>
      </c>
      <c r="AP117" s="177" t="s">
        <v>6</v>
      </c>
      <c r="AQ117" s="11" t="s">
        <v>6</v>
      </c>
      <c r="AR117" s="177" t="s">
        <v>6</v>
      </c>
    </row>
    <row r="118" spans="1:44" s="67" customFormat="1" outlineLevel="1">
      <c r="A118" s="169" t="s">
        <v>49</v>
      </c>
      <c r="B118" s="170" t="s">
        <v>5</v>
      </c>
      <c r="C118" s="171" t="s">
        <v>354</v>
      </c>
      <c r="D118" s="187"/>
      <c r="E118" s="172" t="s">
        <v>17</v>
      </c>
      <c r="F118" s="173" t="s">
        <v>10</v>
      </c>
      <c r="G118" s="174" t="s">
        <v>2</v>
      </c>
      <c r="H118" s="174" t="s">
        <v>2</v>
      </c>
      <c r="I118" s="174" t="s">
        <v>2</v>
      </c>
      <c r="J118" s="174" t="s">
        <v>2</v>
      </c>
      <c r="K118" s="174" t="s">
        <v>2</v>
      </c>
      <c r="L118" s="174" t="s">
        <v>2</v>
      </c>
      <c r="M118" s="174" t="s">
        <v>2</v>
      </c>
      <c r="N118" s="117">
        <v>2400000</v>
      </c>
      <c r="O118" s="117">
        <v>1313456.2573558257</v>
      </c>
      <c r="P118" s="117">
        <v>1044174.1859552765</v>
      </c>
      <c r="Q118" s="117">
        <v>450058.84660651238</v>
      </c>
      <c r="R118" s="117">
        <v>100745.39034915653</v>
      </c>
      <c r="S118" s="117">
        <v>2200000</v>
      </c>
      <c r="T118" s="117">
        <v>1204001.5692428404</v>
      </c>
      <c r="U118" s="117">
        <v>957159.67045900354</v>
      </c>
      <c r="V118" s="117">
        <v>412553.94272263627</v>
      </c>
      <c r="W118" s="117">
        <v>92349.941153393491</v>
      </c>
      <c r="X118" s="454">
        <v>24100</v>
      </c>
      <c r="Y118" s="454"/>
      <c r="Z118" s="454">
        <v>23800</v>
      </c>
      <c r="AA118" s="454"/>
      <c r="AB118" s="454">
        <v>19700</v>
      </c>
      <c r="AC118" s="454"/>
      <c r="AD118" s="175"/>
      <c r="AE118" s="175"/>
      <c r="AF118" s="175"/>
      <c r="AG118" s="175"/>
      <c r="AH118" s="175"/>
      <c r="AI118" s="176"/>
      <c r="AJ118" s="177" t="s">
        <v>6</v>
      </c>
      <c r="AK118" s="11" t="s">
        <v>6</v>
      </c>
      <c r="AL118" s="177" t="s">
        <v>6</v>
      </c>
      <c r="AM118" s="11" t="s">
        <v>29</v>
      </c>
      <c r="AN118" s="177" t="s">
        <v>6</v>
      </c>
      <c r="AO118" s="11" t="s">
        <v>6</v>
      </c>
      <c r="AP118" s="177" t="s">
        <v>6</v>
      </c>
      <c r="AQ118" s="11" t="s">
        <v>6</v>
      </c>
      <c r="AR118" s="177" t="s">
        <v>6</v>
      </c>
    </row>
    <row r="119" spans="1:44" s="67" customFormat="1" outlineLevel="1">
      <c r="A119" s="169" t="s">
        <v>49</v>
      </c>
      <c r="B119" s="170" t="s">
        <v>5</v>
      </c>
      <c r="C119" s="171" t="s">
        <v>356</v>
      </c>
      <c r="D119" s="187" t="s">
        <v>521</v>
      </c>
      <c r="E119" s="172" t="s">
        <v>461</v>
      </c>
      <c r="F119" s="173">
        <v>0.82986111111111116</v>
      </c>
      <c r="G119" s="174"/>
      <c r="H119" s="174" t="s">
        <v>2</v>
      </c>
      <c r="I119" s="174" t="s">
        <v>2</v>
      </c>
      <c r="J119" s="174" t="s">
        <v>2</v>
      </c>
      <c r="K119" s="174" t="s">
        <v>2</v>
      </c>
      <c r="L119" s="174" t="s">
        <v>2</v>
      </c>
      <c r="M119" s="174" t="s">
        <v>2</v>
      </c>
      <c r="N119" s="117">
        <v>1500000</v>
      </c>
      <c r="O119" s="117">
        <v>823327.61578044598</v>
      </c>
      <c r="P119" s="117">
        <v>710120.06861063454</v>
      </c>
      <c r="Q119" s="117">
        <v>325042.88164665527</v>
      </c>
      <c r="R119" s="117">
        <v>80617.495711835334</v>
      </c>
      <c r="S119" s="117">
        <v>1500000</v>
      </c>
      <c r="T119" s="117">
        <v>823327.61578044598</v>
      </c>
      <c r="U119" s="117">
        <v>710120.06861063454</v>
      </c>
      <c r="V119" s="117">
        <v>325042.88164665527</v>
      </c>
      <c r="W119" s="117">
        <v>80617.495711835334</v>
      </c>
      <c r="X119" s="454">
        <v>22000</v>
      </c>
      <c r="Y119" s="454"/>
      <c r="Z119" s="454">
        <v>23300</v>
      </c>
      <c r="AA119" s="454"/>
      <c r="AB119" s="454">
        <v>19300</v>
      </c>
      <c r="AC119" s="454"/>
      <c r="AD119" s="175"/>
      <c r="AE119" s="175"/>
      <c r="AF119" s="175"/>
      <c r="AG119" s="175"/>
      <c r="AH119" s="175"/>
      <c r="AI119" s="176"/>
      <c r="AJ119" s="177" t="s">
        <v>6</v>
      </c>
      <c r="AK119" s="11" t="s">
        <v>29</v>
      </c>
      <c r="AL119" s="177" t="s">
        <v>6</v>
      </c>
      <c r="AM119" s="11" t="s">
        <v>6</v>
      </c>
      <c r="AN119" s="177" t="s">
        <v>29</v>
      </c>
      <c r="AO119" s="11" t="s">
        <v>6</v>
      </c>
      <c r="AP119" s="177" t="s">
        <v>6</v>
      </c>
      <c r="AQ119" s="11" t="s">
        <v>6</v>
      </c>
      <c r="AR119" s="177" t="s">
        <v>6</v>
      </c>
    </row>
    <row r="120" spans="1:44" s="67" customFormat="1" outlineLevel="1">
      <c r="A120" s="169" t="s">
        <v>49</v>
      </c>
      <c r="B120" s="170" t="s">
        <v>5</v>
      </c>
      <c r="C120" s="171" t="s">
        <v>460</v>
      </c>
      <c r="D120" s="187" t="s">
        <v>462</v>
      </c>
      <c r="E120" s="172" t="s">
        <v>463</v>
      </c>
      <c r="F120" s="173">
        <v>0.73611111111111116</v>
      </c>
      <c r="G120" s="174" t="s">
        <v>2</v>
      </c>
      <c r="I120" s="174"/>
      <c r="J120" s="174"/>
      <c r="K120" s="174"/>
      <c r="L120" s="174"/>
      <c r="M120" s="174"/>
      <c r="N120" s="117"/>
      <c r="O120" s="117"/>
      <c r="P120" s="117"/>
      <c r="Q120" s="117"/>
      <c r="R120" s="117"/>
      <c r="S120" s="117">
        <v>1000000</v>
      </c>
      <c r="T120" s="117">
        <v>468935.03706206154</v>
      </c>
      <c r="U120" s="117">
        <v>563590.54867749044</v>
      </c>
      <c r="V120" s="117">
        <v>295552.15516384813</v>
      </c>
      <c r="W120" s="117">
        <v>109482.72093161901</v>
      </c>
      <c r="X120" s="454"/>
      <c r="Y120" s="454"/>
      <c r="Z120" s="454">
        <v>10700</v>
      </c>
      <c r="AA120" s="454"/>
      <c r="AB120" s="454"/>
      <c r="AC120" s="454"/>
      <c r="AD120" s="175"/>
      <c r="AE120" s="175"/>
      <c r="AF120" s="175"/>
      <c r="AG120" s="175"/>
      <c r="AH120" s="175"/>
      <c r="AI120" s="176"/>
      <c r="AJ120" s="177" t="s">
        <v>6</v>
      </c>
      <c r="AK120" s="11" t="s">
        <v>29</v>
      </c>
      <c r="AL120" s="177" t="s">
        <v>6</v>
      </c>
      <c r="AM120" s="11" t="s">
        <v>6</v>
      </c>
      <c r="AN120" s="177" t="s">
        <v>29</v>
      </c>
      <c r="AO120" s="11" t="s">
        <v>6</v>
      </c>
      <c r="AP120" s="177" t="s">
        <v>6</v>
      </c>
      <c r="AQ120" s="11" t="s">
        <v>6</v>
      </c>
      <c r="AR120" s="177" t="s">
        <v>6</v>
      </c>
    </row>
    <row r="121" spans="1:44" s="67" customFormat="1" outlineLevel="1">
      <c r="A121" s="169" t="s">
        <v>49</v>
      </c>
      <c r="B121" s="170" t="s">
        <v>5</v>
      </c>
      <c r="C121" s="171" t="s">
        <v>357</v>
      </c>
      <c r="D121" s="187" t="s">
        <v>522</v>
      </c>
      <c r="E121" s="172" t="s">
        <v>523</v>
      </c>
      <c r="F121" s="173" t="s">
        <v>464</v>
      </c>
      <c r="G121" s="174"/>
      <c r="H121" s="174" t="s">
        <v>2</v>
      </c>
      <c r="I121" s="174" t="s">
        <v>2</v>
      </c>
      <c r="J121" s="174" t="s">
        <v>2</v>
      </c>
      <c r="K121" s="174" t="s">
        <v>2</v>
      </c>
      <c r="L121" s="174" t="s">
        <v>2</v>
      </c>
      <c r="M121" s="174"/>
      <c r="N121" s="117">
        <v>850000</v>
      </c>
      <c r="O121" s="117">
        <v>465848.67075664626</v>
      </c>
      <c r="P121" s="117">
        <v>453680.98159509205</v>
      </c>
      <c r="Q121" s="117">
        <v>220756.64621676892</v>
      </c>
      <c r="R121" s="117">
        <v>65184.049079754601</v>
      </c>
      <c r="S121" s="117">
        <v>850000</v>
      </c>
      <c r="T121" s="117">
        <v>465848.67075664626</v>
      </c>
      <c r="U121" s="117">
        <v>453680.98159509205</v>
      </c>
      <c r="V121" s="117">
        <v>220756.64621676892</v>
      </c>
      <c r="W121" s="117">
        <v>65184.049079754601</v>
      </c>
      <c r="X121" s="454">
        <v>13700</v>
      </c>
      <c r="Y121" s="454"/>
      <c r="Z121" s="454">
        <v>14900</v>
      </c>
      <c r="AA121" s="454"/>
      <c r="AB121" s="454">
        <v>12400</v>
      </c>
      <c r="AC121" s="454"/>
      <c r="AD121" s="175"/>
      <c r="AE121" s="175"/>
      <c r="AF121" s="175"/>
      <c r="AG121" s="175"/>
      <c r="AH121" s="175"/>
      <c r="AI121" s="176"/>
      <c r="AJ121" s="177"/>
      <c r="AK121" s="11" t="s">
        <v>29</v>
      </c>
      <c r="AL121" s="177"/>
      <c r="AM121" s="11"/>
      <c r="AN121" s="177" t="s">
        <v>29</v>
      </c>
      <c r="AO121" s="11"/>
      <c r="AP121" s="177"/>
      <c r="AQ121" s="11"/>
      <c r="AR121" s="177"/>
    </row>
    <row r="122" spans="1:44" s="67" customFormat="1" outlineLevel="1">
      <c r="A122" s="169" t="s">
        <v>49</v>
      </c>
      <c r="B122" s="170" t="s">
        <v>5</v>
      </c>
      <c r="C122" s="171" t="s">
        <v>355</v>
      </c>
      <c r="D122" s="179" t="s">
        <v>519</v>
      </c>
      <c r="E122" s="172" t="s">
        <v>239</v>
      </c>
      <c r="F122" s="173">
        <v>0.82986111111111116</v>
      </c>
      <c r="G122" s="174" t="s">
        <v>2</v>
      </c>
      <c r="H122" s="174"/>
      <c r="I122" s="174"/>
      <c r="J122" s="174"/>
      <c r="K122" s="174"/>
      <c r="L122" s="174"/>
      <c r="M122" s="174"/>
      <c r="N122" s="117">
        <v>1800000</v>
      </c>
      <c r="O122" s="117">
        <v>982753.24675324676</v>
      </c>
      <c r="P122" s="117">
        <v>862129.87012987013</v>
      </c>
      <c r="Q122" s="117">
        <v>395532.46753246756</v>
      </c>
      <c r="R122" s="117">
        <v>94441.558441558445</v>
      </c>
      <c r="S122" s="117">
        <v>1700000</v>
      </c>
      <c r="T122" s="117">
        <v>928155.84415584418</v>
      </c>
      <c r="U122" s="117">
        <v>814233.76623376622</v>
      </c>
      <c r="V122" s="117">
        <v>373558.44155844155</v>
      </c>
      <c r="W122" s="117">
        <v>89194.805194805202</v>
      </c>
      <c r="X122" s="454">
        <v>27500</v>
      </c>
      <c r="Y122" s="454"/>
      <c r="Z122" s="454">
        <v>27800</v>
      </c>
      <c r="AA122" s="454"/>
      <c r="AB122" s="454"/>
      <c r="AC122" s="454"/>
      <c r="AD122" s="175"/>
      <c r="AE122" s="175"/>
      <c r="AF122" s="175"/>
      <c r="AG122" s="175"/>
      <c r="AH122" s="175"/>
      <c r="AI122" s="176"/>
      <c r="AJ122" s="177"/>
      <c r="AK122" s="11" t="s">
        <v>29</v>
      </c>
      <c r="AL122" s="177"/>
      <c r="AM122" s="11"/>
      <c r="AN122" s="177" t="s">
        <v>29</v>
      </c>
      <c r="AO122" s="11" t="s">
        <v>29</v>
      </c>
      <c r="AP122" s="177"/>
      <c r="AQ122" s="11"/>
      <c r="AR122" s="177"/>
    </row>
    <row r="123" spans="1:44" s="67" customFormat="1" outlineLevel="1">
      <c r="A123" s="169" t="s">
        <v>49</v>
      </c>
      <c r="B123" s="170" t="s">
        <v>5</v>
      </c>
      <c r="C123" s="171" t="s">
        <v>381</v>
      </c>
      <c r="D123" s="187"/>
      <c r="E123" s="172" t="s">
        <v>244</v>
      </c>
      <c r="F123" s="173">
        <v>0.84375</v>
      </c>
      <c r="H123" s="174"/>
      <c r="I123" s="174"/>
      <c r="J123" s="174"/>
      <c r="K123" s="174"/>
      <c r="L123" s="174"/>
      <c r="M123" s="174" t="s">
        <v>2</v>
      </c>
      <c r="N123" s="117">
        <v>750000</v>
      </c>
      <c r="O123" s="117">
        <v>394099.37888198753</v>
      </c>
      <c r="P123" s="117">
        <v>362422.36024844722</v>
      </c>
      <c r="Q123" s="117">
        <v>163975.15527950309</v>
      </c>
      <c r="R123" s="117">
        <v>55900.621118012423</v>
      </c>
      <c r="S123" s="117">
        <v>700000</v>
      </c>
      <c r="T123" s="117">
        <v>367826.08695652167</v>
      </c>
      <c r="U123" s="117">
        <v>338260.86956521735</v>
      </c>
      <c r="V123" s="117">
        <v>153043.47826086957</v>
      </c>
      <c r="W123" s="117">
        <v>52173.913043478264</v>
      </c>
      <c r="X123" s="454">
        <v>11000</v>
      </c>
      <c r="Y123" s="454"/>
      <c r="Z123" s="454">
        <v>11200</v>
      </c>
      <c r="AA123" s="454"/>
      <c r="AB123" s="454">
        <v>9300</v>
      </c>
      <c r="AC123" s="454"/>
      <c r="AD123" s="175"/>
      <c r="AE123" s="175"/>
      <c r="AF123" s="175"/>
      <c r="AG123" s="175"/>
      <c r="AH123" s="175"/>
      <c r="AI123" s="176"/>
      <c r="AJ123" s="177"/>
      <c r="AK123" s="11" t="s">
        <v>29</v>
      </c>
      <c r="AL123" s="177"/>
      <c r="AM123" s="11"/>
      <c r="AN123" s="177" t="s">
        <v>29</v>
      </c>
      <c r="AO123" s="11"/>
      <c r="AP123" s="177"/>
      <c r="AQ123" s="11"/>
      <c r="AR123" s="177"/>
    </row>
    <row r="124" spans="1:44" s="67" customFormat="1" outlineLevel="1">
      <c r="A124" s="169" t="s">
        <v>49</v>
      </c>
      <c r="B124" s="170" t="s">
        <v>5</v>
      </c>
      <c r="C124" s="171" t="s">
        <v>11</v>
      </c>
      <c r="D124" s="179"/>
      <c r="E124" s="172" t="s">
        <v>167</v>
      </c>
      <c r="F124" s="173">
        <v>0.86805555555555547</v>
      </c>
      <c r="G124" s="181"/>
      <c r="H124" s="174" t="s">
        <v>2</v>
      </c>
      <c r="I124" s="174" t="s">
        <v>2</v>
      </c>
      <c r="J124" s="174" t="s">
        <v>2</v>
      </c>
      <c r="K124" s="174" t="s">
        <v>2</v>
      </c>
      <c r="L124" s="174" t="s">
        <v>2</v>
      </c>
      <c r="M124" s="190"/>
      <c r="N124" s="117">
        <v>1500000</v>
      </c>
      <c r="O124" s="117">
        <v>771935.93314763228</v>
      </c>
      <c r="P124" s="117">
        <v>819986.07242339826</v>
      </c>
      <c r="Q124" s="117">
        <v>465877.43732590525</v>
      </c>
      <c r="R124" s="117">
        <v>132660.1671309192</v>
      </c>
      <c r="S124" s="117">
        <v>1450000</v>
      </c>
      <c r="T124" s="117">
        <v>746204.73537604464</v>
      </c>
      <c r="U124" s="117">
        <v>792653.2033426183</v>
      </c>
      <c r="V124" s="117">
        <v>450348.18941504176</v>
      </c>
      <c r="W124" s="117">
        <v>128238.16155988857</v>
      </c>
      <c r="X124" s="454">
        <v>25800</v>
      </c>
      <c r="Y124" s="454"/>
      <c r="Z124" s="454">
        <v>26800</v>
      </c>
      <c r="AA124" s="454"/>
      <c r="AB124" s="454">
        <v>22000</v>
      </c>
      <c r="AC124" s="454"/>
      <c r="AD124" s="192"/>
      <c r="AE124" s="192"/>
      <c r="AF124" s="192"/>
      <c r="AG124" s="192"/>
      <c r="AH124" s="192"/>
      <c r="AI124" s="193"/>
      <c r="AJ124" s="177" t="s">
        <v>29</v>
      </c>
      <c r="AK124" s="11" t="s">
        <v>6</v>
      </c>
      <c r="AL124" s="177" t="s">
        <v>6</v>
      </c>
      <c r="AM124" s="11" t="s">
        <v>6</v>
      </c>
      <c r="AN124" s="177" t="s">
        <v>6</v>
      </c>
      <c r="AO124" s="11" t="s">
        <v>6</v>
      </c>
      <c r="AP124" s="177" t="s">
        <v>6</v>
      </c>
      <c r="AQ124" s="11" t="s">
        <v>6</v>
      </c>
      <c r="AR124" s="177" t="s">
        <v>6</v>
      </c>
    </row>
    <row r="125" spans="1:44" s="67" customFormat="1" outlineLevel="1">
      <c r="A125" s="169" t="s">
        <v>49</v>
      </c>
      <c r="B125" s="170" t="s">
        <v>5</v>
      </c>
      <c r="C125" s="171" t="s">
        <v>511</v>
      </c>
      <c r="D125" s="187" t="s">
        <v>462</v>
      </c>
      <c r="E125" s="172" t="s">
        <v>463</v>
      </c>
      <c r="F125" s="173">
        <v>0.84722222222222221</v>
      </c>
      <c r="G125" s="174" t="s">
        <v>2</v>
      </c>
      <c r="H125" s="174"/>
      <c r="I125" s="174"/>
      <c r="J125" s="174"/>
      <c r="K125" s="174"/>
      <c r="L125" s="174"/>
      <c r="N125" s="117"/>
      <c r="O125" s="117"/>
      <c r="P125" s="117"/>
      <c r="Q125" s="117"/>
      <c r="R125" s="117"/>
      <c r="S125" s="117">
        <v>1300000</v>
      </c>
      <c r="T125" s="117">
        <v>610519.72448340629</v>
      </c>
      <c r="U125" s="117">
        <v>864495.92986850347</v>
      </c>
      <c r="V125" s="117">
        <v>471321.22730118973</v>
      </c>
      <c r="W125" s="117">
        <v>133500.3130870382</v>
      </c>
      <c r="X125" s="454"/>
      <c r="Y125" s="454"/>
      <c r="Z125" s="454">
        <v>27000</v>
      </c>
      <c r="AA125" s="454"/>
      <c r="AB125" s="454"/>
      <c r="AC125" s="454"/>
      <c r="AD125" s="175"/>
      <c r="AE125" s="175"/>
      <c r="AF125" s="175"/>
      <c r="AG125" s="175"/>
      <c r="AH125" s="175"/>
      <c r="AI125" s="176"/>
      <c r="AJ125" s="177"/>
      <c r="AK125" s="11" t="s">
        <v>29</v>
      </c>
      <c r="AL125" s="177"/>
      <c r="AM125" s="11"/>
      <c r="AN125" s="177" t="s">
        <v>29</v>
      </c>
      <c r="AO125" s="11"/>
      <c r="AP125" s="177"/>
      <c r="AQ125" s="11"/>
      <c r="AR125" s="177"/>
    </row>
    <row r="126" spans="1:44" s="67" customFormat="1" outlineLevel="1">
      <c r="A126" s="169" t="s">
        <v>49</v>
      </c>
      <c r="B126" s="170" t="s">
        <v>5</v>
      </c>
      <c r="C126" s="171" t="s">
        <v>512</v>
      </c>
      <c r="D126" s="187" t="s">
        <v>462</v>
      </c>
      <c r="E126" s="172" t="s">
        <v>463</v>
      </c>
      <c r="F126" s="173">
        <v>0.87847222222222221</v>
      </c>
      <c r="G126" s="174" t="s">
        <v>2</v>
      </c>
      <c r="H126" s="174"/>
      <c r="I126" s="174"/>
      <c r="J126" s="174"/>
      <c r="K126" s="174"/>
      <c r="L126" s="174"/>
      <c r="N126" s="117"/>
      <c r="O126" s="117"/>
      <c r="P126" s="117"/>
      <c r="Q126" s="117"/>
      <c r="R126" s="117"/>
      <c r="S126" s="117">
        <v>1400000</v>
      </c>
      <c r="T126" s="117">
        <v>657482.78021289909</v>
      </c>
      <c r="U126" s="117">
        <v>930995.61678146524</v>
      </c>
      <c r="V126" s="117">
        <v>507576.70632435818</v>
      </c>
      <c r="W126" s="117">
        <v>143769.56793988732</v>
      </c>
      <c r="X126" s="454"/>
      <c r="Y126" s="454"/>
      <c r="Z126" s="454">
        <v>29000</v>
      </c>
      <c r="AA126" s="454"/>
      <c r="AB126" s="454"/>
      <c r="AC126" s="454"/>
      <c r="AD126" s="175"/>
      <c r="AE126" s="175"/>
      <c r="AF126" s="175"/>
      <c r="AG126" s="175"/>
      <c r="AH126" s="175"/>
      <c r="AI126" s="176"/>
      <c r="AJ126" s="177"/>
      <c r="AK126" s="11" t="s">
        <v>29</v>
      </c>
      <c r="AL126" s="177"/>
      <c r="AM126" s="11"/>
      <c r="AN126" s="177" t="s">
        <v>29</v>
      </c>
      <c r="AO126" s="11"/>
      <c r="AP126" s="177"/>
      <c r="AQ126" s="11"/>
      <c r="AR126" s="177"/>
    </row>
    <row r="127" spans="1:44" s="67" customFormat="1" outlineLevel="1">
      <c r="A127" s="169" t="s">
        <v>49</v>
      </c>
      <c r="B127" s="170" t="s">
        <v>5</v>
      </c>
      <c r="C127" s="171" t="s">
        <v>515</v>
      </c>
      <c r="D127" s="187" t="s">
        <v>462</v>
      </c>
      <c r="E127" s="172" t="s">
        <v>463</v>
      </c>
      <c r="F127" s="173">
        <v>0.90625</v>
      </c>
      <c r="G127" s="174" t="s">
        <v>2</v>
      </c>
      <c r="H127" s="174"/>
      <c r="I127" s="174"/>
      <c r="J127" s="174"/>
      <c r="K127" s="174"/>
      <c r="L127" s="174"/>
      <c r="N127" s="117"/>
      <c r="O127" s="117"/>
      <c r="P127" s="117"/>
      <c r="Q127" s="117"/>
      <c r="R127" s="117"/>
      <c r="S127" s="117">
        <v>1300000</v>
      </c>
      <c r="T127" s="117">
        <v>629985.33724340179</v>
      </c>
      <c r="U127" s="117">
        <v>858000</v>
      </c>
      <c r="V127" s="117">
        <v>492741.93548387097</v>
      </c>
      <c r="W127" s="117">
        <v>169000</v>
      </c>
      <c r="X127" s="454"/>
      <c r="Y127" s="454"/>
      <c r="Z127" s="454">
        <v>31000</v>
      </c>
      <c r="AA127" s="454"/>
      <c r="AB127" s="454"/>
      <c r="AC127" s="454"/>
      <c r="AD127" s="175"/>
      <c r="AE127" s="175"/>
      <c r="AF127" s="175"/>
      <c r="AG127" s="175"/>
      <c r="AH127" s="175"/>
      <c r="AI127" s="176"/>
      <c r="AJ127" s="177"/>
      <c r="AK127" s="11" t="s">
        <v>29</v>
      </c>
      <c r="AL127" s="177"/>
      <c r="AM127" s="11"/>
      <c r="AN127" s="177" t="s">
        <v>29</v>
      </c>
      <c r="AO127" s="11"/>
      <c r="AP127" s="177"/>
      <c r="AQ127" s="11"/>
      <c r="AR127" s="177"/>
    </row>
    <row r="128" spans="1:44" s="67" customFormat="1" outlineLevel="1">
      <c r="A128" s="169" t="s">
        <v>49</v>
      </c>
      <c r="B128" s="170" t="s">
        <v>5</v>
      </c>
      <c r="C128" s="171" t="s">
        <v>513</v>
      </c>
      <c r="D128" s="187" t="s">
        <v>462</v>
      </c>
      <c r="E128" s="172" t="s">
        <v>463</v>
      </c>
      <c r="F128" s="173">
        <v>0.95833333333333337</v>
      </c>
      <c r="G128" s="174" t="s">
        <v>2</v>
      </c>
      <c r="H128" s="174"/>
      <c r="I128" s="174"/>
      <c r="J128" s="174"/>
      <c r="K128" s="174"/>
      <c r="L128" s="174"/>
      <c r="N128" s="117"/>
      <c r="O128" s="117"/>
      <c r="P128" s="117"/>
      <c r="Q128" s="117"/>
      <c r="R128" s="117"/>
      <c r="S128" s="117">
        <v>1000000</v>
      </c>
      <c r="T128" s="117">
        <v>489044.69763365469</v>
      </c>
      <c r="U128" s="117">
        <v>705521.4723926381</v>
      </c>
      <c r="V128" s="117">
        <v>363716.0385626643</v>
      </c>
      <c r="W128" s="117">
        <v>120946.53812445223</v>
      </c>
      <c r="X128" s="454"/>
      <c r="Y128" s="454"/>
      <c r="Z128" s="454">
        <v>13000</v>
      </c>
      <c r="AA128" s="454"/>
      <c r="AB128" s="454"/>
      <c r="AC128" s="454"/>
      <c r="AD128" s="175"/>
      <c r="AE128" s="175"/>
      <c r="AF128" s="175"/>
      <c r="AG128" s="175"/>
      <c r="AH128" s="175"/>
      <c r="AI128" s="176"/>
      <c r="AJ128" s="177"/>
      <c r="AK128" s="11" t="s">
        <v>29</v>
      </c>
      <c r="AL128" s="177"/>
      <c r="AM128" s="11"/>
      <c r="AN128" s="177" t="s">
        <v>29</v>
      </c>
      <c r="AO128" s="11"/>
      <c r="AP128" s="177"/>
      <c r="AQ128" s="11"/>
      <c r="AR128" s="177"/>
    </row>
    <row r="129" spans="1:44" s="67" customFormat="1" outlineLevel="1">
      <c r="A129" s="169" t="s">
        <v>49</v>
      </c>
      <c r="B129" s="170" t="s">
        <v>5</v>
      </c>
      <c r="C129" s="171" t="s">
        <v>514</v>
      </c>
      <c r="D129" s="187" t="s">
        <v>462</v>
      </c>
      <c r="E129" s="172" t="s">
        <v>463</v>
      </c>
      <c r="F129" s="173">
        <v>0.97916666666666663</v>
      </c>
      <c r="G129" s="174" t="s">
        <v>2</v>
      </c>
      <c r="H129" s="174"/>
      <c r="I129" s="174"/>
      <c r="J129" s="174"/>
      <c r="K129" s="174"/>
      <c r="L129" s="174"/>
      <c r="N129" s="117"/>
      <c r="O129" s="117"/>
      <c r="P129" s="117"/>
      <c r="Q129" s="117"/>
      <c r="R129" s="117"/>
      <c r="S129" s="117">
        <v>700000</v>
      </c>
      <c r="T129" s="117">
        <v>331316.72597864771</v>
      </c>
      <c r="U129" s="117">
        <v>490124.55516014236</v>
      </c>
      <c r="V129" s="117">
        <v>257206.40569395016</v>
      </c>
      <c r="W129" s="117">
        <v>75355.871886120993</v>
      </c>
      <c r="X129" s="454"/>
      <c r="Y129" s="454"/>
      <c r="Z129" s="454">
        <v>9000</v>
      </c>
      <c r="AA129" s="454"/>
      <c r="AB129" s="454"/>
      <c r="AC129" s="454"/>
      <c r="AD129" s="175"/>
      <c r="AE129" s="175"/>
      <c r="AF129" s="175"/>
      <c r="AG129" s="175"/>
      <c r="AH129" s="175"/>
      <c r="AI129" s="176"/>
      <c r="AJ129" s="177"/>
      <c r="AK129" s="11" t="s">
        <v>29</v>
      </c>
      <c r="AL129" s="177"/>
      <c r="AM129" s="11"/>
      <c r="AN129" s="177" t="s">
        <v>29</v>
      </c>
      <c r="AO129" s="11"/>
      <c r="AP129" s="177"/>
      <c r="AQ129" s="11"/>
      <c r="AR129" s="177"/>
    </row>
    <row r="130" spans="1:44" s="67" customFormat="1" outlineLevel="1">
      <c r="A130" s="169" t="s">
        <v>49</v>
      </c>
      <c r="B130" s="170" t="s">
        <v>5</v>
      </c>
      <c r="C130" s="171" t="s">
        <v>358</v>
      </c>
      <c r="D130" s="179" t="s">
        <v>522</v>
      </c>
      <c r="E130" s="172" t="s">
        <v>164</v>
      </c>
      <c r="F130" s="173">
        <v>0.88541666666666663</v>
      </c>
      <c r="H130" s="174" t="s">
        <v>2</v>
      </c>
      <c r="I130" s="174" t="s">
        <v>2</v>
      </c>
      <c r="J130" s="174"/>
      <c r="K130" s="174" t="s">
        <v>2</v>
      </c>
      <c r="L130" s="174" t="s">
        <v>2</v>
      </c>
      <c r="M130" s="174"/>
      <c r="N130" s="117">
        <v>800000</v>
      </c>
      <c r="O130" s="117">
        <v>411336.03238866397</v>
      </c>
      <c r="P130" s="117">
        <v>451282.05128205125</v>
      </c>
      <c r="Q130" s="117">
        <v>260188.93387314444</v>
      </c>
      <c r="R130" s="117">
        <v>69095.81646423752</v>
      </c>
      <c r="S130" s="117">
        <v>800000</v>
      </c>
      <c r="T130" s="117">
        <v>411336.03238866397</v>
      </c>
      <c r="U130" s="117">
        <v>451282.05128205125</v>
      </c>
      <c r="V130" s="117">
        <v>260188.93387314444</v>
      </c>
      <c r="W130" s="117">
        <v>69095.81646423752</v>
      </c>
      <c r="X130" s="454">
        <v>13500</v>
      </c>
      <c r="Y130" s="454"/>
      <c r="Z130" s="454">
        <v>14500</v>
      </c>
      <c r="AA130" s="454"/>
      <c r="AB130" s="454">
        <v>12000</v>
      </c>
      <c r="AC130" s="454"/>
      <c r="AD130" s="175"/>
      <c r="AE130" s="175"/>
      <c r="AF130" s="175"/>
      <c r="AG130" s="175"/>
      <c r="AH130" s="175"/>
      <c r="AI130" s="176"/>
      <c r="AJ130" s="177"/>
      <c r="AK130" s="11"/>
      <c r="AL130" s="177"/>
      <c r="AM130" s="11"/>
      <c r="AN130" s="177"/>
      <c r="AO130" s="11"/>
      <c r="AP130" s="177"/>
      <c r="AQ130" s="11"/>
      <c r="AR130" s="177"/>
    </row>
    <row r="131" spans="1:44" s="67" customFormat="1" outlineLevel="1">
      <c r="A131" s="169" t="s">
        <v>49</v>
      </c>
      <c r="B131" s="170" t="s">
        <v>5</v>
      </c>
      <c r="C131" s="171" t="s">
        <v>12</v>
      </c>
      <c r="D131" s="179" t="s">
        <v>520</v>
      </c>
      <c r="E131" s="172" t="s">
        <v>33</v>
      </c>
      <c r="F131" s="173" t="s">
        <v>365</v>
      </c>
      <c r="G131" s="174"/>
      <c r="H131" s="174"/>
      <c r="J131" s="174"/>
      <c r="L131" s="174" t="s">
        <v>2</v>
      </c>
      <c r="M131" s="174"/>
      <c r="N131" s="117">
        <v>750000</v>
      </c>
      <c r="O131" s="117">
        <v>345271.21001390822</v>
      </c>
      <c r="P131" s="117">
        <v>451668.98470097355</v>
      </c>
      <c r="Q131" s="117">
        <v>236787.2044506259</v>
      </c>
      <c r="R131" s="117">
        <v>89707.927677329615</v>
      </c>
      <c r="S131" s="117">
        <v>700000</v>
      </c>
      <c r="T131" s="117">
        <v>322253.12934631435</v>
      </c>
      <c r="U131" s="117">
        <v>421557.71905424201</v>
      </c>
      <c r="V131" s="117">
        <v>221001.39082058417</v>
      </c>
      <c r="W131" s="117">
        <v>83727.399165507653</v>
      </c>
      <c r="X131" s="454">
        <v>15800</v>
      </c>
      <c r="Y131" s="454"/>
      <c r="Z131" s="454">
        <v>16100</v>
      </c>
      <c r="AA131" s="454"/>
      <c r="AB131" s="454">
        <v>13300</v>
      </c>
      <c r="AC131" s="454"/>
      <c r="AD131" s="175"/>
      <c r="AE131" s="175"/>
      <c r="AF131" s="175"/>
      <c r="AG131" s="175"/>
      <c r="AH131" s="175"/>
      <c r="AI131" s="176"/>
      <c r="AJ131" s="177" t="s">
        <v>6</v>
      </c>
      <c r="AK131" s="11"/>
      <c r="AL131" s="177" t="s">
        <v>6</v>
      </c>
      <c r="AM131" s="11" t="s">
        <v>6</v>
      </c>
      <c r="AN131" s="177" t="s">
        <v>6</v>
      </c>
      <c r="AO131" s="11" t="s">
        <v>6</v>
      </c>
      <c r="AP131" s="177" t="s">
        <v>6</v>
      </c>
      <c r="AQ131" s="11" t="s">
        <v>6</v>
      </c>
      <c r="AR131" s="177" t="s">
        <v>6</v>
      </c>
    </row>
    <row r="132" spans="1:44" s="67" customFormat="1" outlineLevel="1">
      <c r="A132" s="169" t="s">
        <v>49</v>
      </c>
      <c r="B132" s="170" t="s">
        <v>5</v>
      </c>
      <c r="C132" s="171" t="s">
        <v>182</v>
      </c>
      <c r="D132" s="179"/>
      <c r="E132" s="172" t="s">
        <v>183</v>
      </c>
      <c r="F132" s="173" t="s">
        <v>364</v>
      </c>
      <c r="G132" s="174"/>
      <c r="H132" s="174" t="s">
        <v>2</v>
      </c>
      <c r="J132" s="174"/>
      <c r="K132" s="174"/>
      <c r="L132" s="174"/>
      <c r="M132" s="174"/>
      <c r="N132" s="117">
        <v>1600000</v>
      </c>
      <c r="O132" s="117">
        <v>793023.25581395347</v>
      </c>
      <c r="P132" s="117">
        <v>972093.02325581398</v>
      </c>
      <c r="Q132" s="117">
        <v>532558.13953488367</v>
      </c>
      <c r="R132" s="117">
        <v>90697.674418604642</v>
      </c>
      <c r="S132" s="117">
        <v>1550000</v>
      </c>
      <c r="T132" s="117">
        <v>768241.27906976745</v>
      </c>
      <c r="U132" s="117">
        <v>941715.1162790698</v>
      </c>
      <c r="V132" s="117">
        <v>515915.69767441857</v>
      </c>
      <c r="W132" s="117">
        <v>87863.372093023238</v>
      </c>
      <c r="X132" s="454">
        <v>35000</v>
      </c>
      <c r="Y132" s="454"/>
      <c r="Z132" s="454">
        <v>36000</v>
      </c>
      <c r="AA132" s="454"/>
      <c r="AB132" s="454">
        <v>28700</v>
      </c>
      <c r="AC132" s="454"/>
      <c r="AD132" s="175"/>
      <c r="AE132" s="175"/>
      <c r="AF132" s="175"/>
      <c r="AG132" s="175"/>
      <c r="AH132" s="175"/>
      <c r="AI132" s="176"/>
      <c r="AJ132" s="177"/>
      <c r="AK132" s="11"/>
      <c r="AL132" s="177"/>
      <c r="AM132" s="11" t="s">
        <v>29</v>
      </c>
      <c r="AN132" s="177" t="s">
        <v>29</v>
      </c>
      <c r="AO132" s="11"/>
      <c r="AP132" s="177"/>
      <c r="AQ132" s="11"/>
      <c r="AR132" s="177"/>
    </row>
    <row r="133" spans="1:44" s="67" customFormat="1" outlineLevel="1">
      <c r="A133" s="169" t="s">
        <v>49</v>
      </c>
      <c r="B133" s="170" t="s">
        <v>5</v>
      </c>
      <c r="C133" s="171" t="s">
        <v>19</v>
      </c>
      <c r="D133" s="179"/>
      <c r="E133" s="172" t="s">
        <v>478</v>
      </c>
      <c r="F133" s="173" t="s">
        <v>477</v>
      </c>
      <c r="G133" s="174"/>
      <c r="H133" s="174"/>
      <c r="I133" s="174" t="s">
        <v>2</v>
      </c>
      <c r="J133" s="174"/>
      <c r="K133" s="174"/>
      <c r="L133" s="174"/>
      <c r="M133" s="174"/>
      <c r="N133" s="117">
        <v>750000</v>
      </c>
      <c r="O133" s="117">
        <v>422834.64566929138</v>
      </c>
      <c r="P133" s="117">
        <v>330000</v>
      </c>
      <c r="Q133" s="117">
        <v>168750</v>
      </c>
      <c r="R133" s="117">
        <v>37500</v>
      </c>
      <c r="S133" s="117">
        <v>700000</v>
      </c>
      <c r="T133" s="117">
        <v>394645.66929133859</v>
      </c>
      <c r="U133" s="117">
        <v>308000</v>
      </c>
      <c r="V133" s="117">
        <v>157500</v>
      </c>
      <c r="W133" s="117">
        <v>35000</v>
      </c>
      <c r="X133" s="454">
        <v>11700</v>
      </c>
      <c r="Y133" s="454"/>
      <c r="Z133" s="454">
        <v>12000</v>
      </c>
      <c r="AA133" s="454"/>
      <c r="AB133" s="454">
        <v>9600</v>
      </c>
      <c r="AC133" s="454"/>
      <c r="AD133" s="175"/>
      <c r="AE133" s="175"/>
      <c r="AF133" s="175"/>
      <c r="AG133" s="175"/>
      <c r="AH133" s="175"/>
      <c r="AI133" s="176"/>
      <c r="AJ133" s="177" t="s">
        <v>6</v>
      </c>
      <c r="AK133" s="11" t="s">
        <v>6</v>
      </c>
      <c r="AL133" s="177" t="s">
        <v>6</v>
      </c>
      <c r="AM133" s="11" t="s">
        <v>29</v>
      </c>
      <c r="AN133" s="177" t="s">
        <v>29</v>
      </c>
      <c r="AO133" s="11" t="s">
        <v>6</v>
      </c>
      <c r="AP133" s="177" t="s">
        <v>6</v>
      </c>
      <c r="AQ133" s="11" t="s">
        <v>6</v>
      </c>
      <c r="AR133" s="177" t="s">
        <v>6</v>
      </c>
    </row>
    <row r="134" spans="1:44" s="67" customFormat="1" outlineLevel="1">
      <c r="A134" s="169" t="s">
        <v>49</v>
      </c>
      <c r="B134" s="170" t="s">
        <v>5</v>
      </c>
      <c r="C134" s="171" t="s">
        <v>479</v>
      </c>
      <c r="D134" s="179" t="s">
        <v>481</v>
      </c>
      <c r="E134" s="172" t="s">
        <v>480</v>
      </c>
      <c r="F134" s="173" t="s">
        <v>364</v>
      </c>
      <c r="G134" s="174" t="s">
        <v>2</v>
      </c>
      <c r="H134" s="174"/>
      <c r="J134" s="174"/>
      <c r="K134" s="174"/>
      <c r="L134" s="174"/>
      <c r="M134" s="174"/>
      <c r="N134" s="117">
        <v>1300000</v>
      </c>
      <c r="O134" s="117">
        <v>705452.21295702364</v>
      </c>
      <c r="P134" s="117">
        <v>577036.56189865293</v>
      </c>
      <c r="Q134" s="117">
        <v>261000.64143681852</v>
      </c>
      <c r="R134" s="117">
        <v>56703.014753046831</v>
      </c>
      <c r="S134" s="117"/>
      <c r="T134" s="117"/>
      <c r="U134" s="117"/>
      <c r="V134" s="117"/>
      <c r="W134" s="117"/>
      <c r="X134" s="454">
        <v>20200</v>
      </c>
      <c r="Y134" s="454"/>
      <c r="Z134" s="454"/>
      <c r="AA134" s="454"/>
      <c r="AB134" s="454"/>
      <c r="AC134" s="454"/>
      <c r="AD134" s="175"/>
      <c r="AE134" s="175"/>
      <c r="AF134" s="175"/>
      <c r="AG134" s="175"/>
      <c r="AH134" s="175"/>
      <c r="AI134" s="176"/>
      <c r="AJ134" s="177" t="s">
        <v>6</v>
      </c>
      <c r="AK134" s="11" t="s">
        <v>6</v>
      </c>
      <c r="AL134" s="177" t="s">
        <v>6</v>
      </c>
      <c r="AM134" s="11" t="s">
        <v>29</v>
      </c>
      <c r="AN134" s="177" t="s">
        <v>29</v>
      </c>
      <c r="AO134" s="11" t="s">
        <v>6</v>
      </c>
      <c r="AP134" s="177" t="s">
        <v>6</v>
      </c>
      <c r="AQ134" s="11" t="s">
        <v>6</v>
      </c>
      <c r="AR134" s="177" t="s">
        <v>6</v>
      </c>
    </row>
    <row r="135" spans="1:44" s="67" customFormat="1" outlineLevel="1">
      <c r="A135" s="169" t="s">
        <v>49</v>
      </c>
      <c r="B135" s="170" t="s">
        <v>5</v>
      </c>
      <c r="C135" s="171" t="s">
        <v>361</v>
      </c>
      <c r="D135" s="179" t="s">
        <v>519</v>
      </c>
      <c r="E135" s="172" t="s">
        <v>239</v>
      </c>
      <c r="F135" s="173">
        <v>0.85069444444444453</v>
      </c>
      <c r="G135" s="174" t="s">
        <v>2</v>
      </c>
      <c r="H135" s="174"/>
      <c r="I135" s="174"/>
      <c r="J135" s="174"/>
      <c r="K135" s="174"/>
      <c r="L135" s="174"/>
      <c r="M135" s="174"/>
      <c r="N135" s="117">
        <v>1800000</v>
      </c>
      <c r="O135" s="117">
        <v>933123.02839116717</v>
      </c>
      <c r="P135" s="117">
        <v>918927.44479495275</v>
      </c>
      <c r="Q135" s="117">
        <v>407886.43533123028</v>
      </c>
      <c r="R135" s="117">
        <v>131545.74132492114</v>
      </c>
      <c r="S135" s="117">
        <v>1750000</v>
      </c>
      <c r="T135" s="117">
        <v>907202.94426919031</v>
      </c>
      <c r="U135" s="117">
        <v>893401.68243953737</v>
      </c>
      <c r="V135" s="117">
        <v>396556.25657202944</v>
      </c>
      <c r="W135" s="117">
        <v>127891.69295478445</v>
      </c>
      <c r="X135" s="454">
        <v>29400</v>
      </c>
      <c r="Y135" s="454"/>
      <c r="Z135" s="454">
        <v>30500</v>
      </c>
      <c r="AA135" s="454"/>
      <c r="AB135" s="454"/>
      <c r="AC135" s="454"/>
      <c r="AD135" s="175"/>
      <c r="AE135" s="175"/>
      <c r="AF135" s="175"/>
      <c r="AG135" s="175"/>
      <c r="AH135" s="175"/>
      <c r="AI135" s="176"/>
      <c r="AJ135" s="177"/>
      <c r="AK135" s="11" t="s">
        <v>29</v>
      </c>
      <c r="AL135" s="177"/>
      <c r="AM135" s="11"/>
      <c r="AN135" s="177" t="s">
        <v>29</v>
      </c>
      <c r="AO135" s="11" t="s">
        <v>29</v>
      </c>
      <c r="AP135" s="177"/>
      <c r="AQ135" s="11"/>
      <c r="AR135" s="177"/>
    </row>
    <row r="136" spans="1:44" s="67" customFormat="1" outlineLevel="1">
      <c r="A136" s="169" t="s">
        <v>49</v>
      </c>
      <c r="B136" s="170" t="s">
        <v>5</v>
      </c>
      <c r="C136" s="171" t="s">
        <v>362</v>
      </c>
      <c r="D136" s="179" t="s">
        <v>519</v>
      </c>
      <c r="E136" s="172" t="s">
        <v>239</v>
      </c>
      <c r="F136" s="173" t="s">
        <v>241</v>
      </c>
      <c r="G136" s="174" t="s">
        <v>2</v>
      </c>
      <c r="H136" s="174"/>
      <c r="I136" s="174"/>
      <c r="J136" s="174"/>
      <c r="K136" s="174"/>
      <c r="L136" s="174"/>
      <c r="M136" s="174"/>
      <c r="N136" s="117">
        <v>1600000</v>
      </c>
      <c r="O136" s="117">
        <v>860693.88988753315</v>
      </c>
      <c r="P136" s="117">
        <v>864000</v>
      </c>
      <c r="Q136" s="117">
        <v>425871.55618350435</v>
      </c>
      <c r="R136" s="117">
        <v>112000.00000000001</v>
      </c>
      <c r="S136" s="117">
        <v>1550000</v>
      </c>
      <c r="T136" s="117">
        <v>833797.20582854771</v>
      </c>
      <c r="U136" s="117">
        <v>837000</v>
      </c>
      <c r="V136" s="117">
        <v>412563.07005276991</v>
      </c>
      <c r="W136" s="117">
        <v>108500.00000000001</v>
      </c>
      <c r="X136" s="454">
        <v>32000</v>
      </c>
      <c r="Y136" s="454"/>
      <c r="Z136" s="454">
        <v>34000</v>
      </c>
      <c r="AA136" s="454"/>
      <c r="AB136" s="454"/>
      <c r="AC136" s="454"/>
      <c r="AD136" s="175"/>
      <c r="AE136" s="175"/>
      <c r="AF136" s="175"/>
      <c r="AG136" s="175"/>
      <c r="AH136" s="175"/>
      <c r="AI136" s="176"/>
      <c r="AJ136" s="177"/>
      <c r="AK136" s="11" t="s">
        <v>29</v>
      </c>
      <c r="AL136" s="177"/>
      <c r="AM136" s="11"/>
      <c r="AN136" s="177" t="s">
        <v>29</v>
      </c>
      <c r="AO136" s="11" t="s">
        <v>29</v>
      </c>
      <c r="AP136" s="177"/>
      <c r="AQ136" s="11"/>
      <c r="AR136" s="177"/>
    </row>
    <row r="137" spans="1:44" s="67" customFormat="1" outlineLevel="1">
      <c r="A137" s="169" t="s">
        <v>49</v>
      </c>
      <c r="B137" s="170" t="s">
        <v>5</v>
      </c>
      <c r="C137" s="171" t="s">
        <v>240</v>
      </c>
      <c r="D137" s="179" t="s">
        <v>519</v>
      </c>
      <c r="E137" s="172" t="s">
        <v>239</v>
      </c>
      <c r="F137" s="173">
        <v>0.96875</v>
      </c>
      <c r="G137" s="174" t="s">
        <v>2</v>
      </c>
      <c r="H137" s="174"/>
      <c r="I137" s="174"/>
      <c r="J137" s="174"/>
      <c r="K137" s="174"/>
      <c r="L137" s="174"/>
      <c r="M137" s="174"/>
      <c r="N137" s="117">
        <v>900000</v>
      </c>
      <c r="O137" s="117">
        <v>501602.95930949447</v>
      </c>
      <c r="P137" s="117">
        <v>452774.35265104804</v>
      </c>
      <c r="Q137" s="117">
        <v>203082.61405672011</v>
      </c>
      <c r="R137" s="117">
        <v>51048.088779284837</v>
      </c>
      <c r="S137" s="117">
        <v>850000</v>
      </c>
      <c r="T137" s="117">
        <v>473736.12823674479</v>
      </c>
      <c r="U137" s="117">
        <v>427620.22194821201</v>
      </c>
      <c r="V137" s="117">
        <v>191800.24660912453</v>
      </c>
      <c r="W137" s="117">
        <v>48212.083847102345</v>
      </c>
      <c r="X137" s="454">
        <v>15700</v>
      </c>
      <c r="Y137" s="454"/>
      <c r="Z137" s="454">
        <v>16200</v>
      </c>
      <c r="AA137" s="454"/>
      <c r="AB137" s="454"/>
      <c r="AC137" s="454"/>
      <c r="AD137" s="175"/>
      <c r="AE137" s="175"/>
      <c r="AF137" s="175"/>
      <c r="AG137" s="175"/>
      <c r="AH137" s="175"/>
      <c r="AI137" s="176"/>
      <c r="AJ137" s="177"/>
      <c r="AK137" s="11" t="s">
        <v>29</v>
      </c>
      <c r="AL137" s="177"/>
      <c r="AM137" s="11"/>
      <c r="AN137" s="177" t="s">
        <v>29</v>
      </c>
      <c r="AO137" s="11" t="s">
        <v>29</v>
      </c>
      <c r="AP137" s="177"/>
      <c r="AQ137" s="11"/>
      <c r="AR137" s="177"/>
    </row>
    <row r="138" spans="1:44" s="67" customFormat="1" outlineLevel="1">
      <c r="A138" s="169" t="s">
        <v>49</v>
      </c>
      <c r="B138" s="170" t="s">
        <v>5</v>
      </c>
      <c r="C138" s="171" t="s">
        <v>359</v>
      </c>
      <c r="D138" s="179"/>
      <c r="E138" s="172" t="s">
        <v>178</v>
      </c>
      <c r="F138" s="173">
        <v>0.88541666666666663</v>
      </c>
      <c r="G138" s="174"/>
      <c r="H138" s="174"/>
      <c r="I138" s="174"/>
      <c r="J138" s="174" t="s">
        <v>2</v>
      </c>
      <c r="K138" s="174"/>
      <c r="L138" s="174"/>
      <c r="M138" s="174"/>
      <c r="N138" s="117">
        <v>1150000</v>
      </c>
      <c r="O138" s="117">
        <v>616432.33743409498</v>
      </c>
      <c r="P138" s="117">
        <v>614411.24780316348</v>
      </c>
      <c r="Q138" s="117">
        <v>375922.67135325132</v>
      </c>
      <c r="R138" s="117">
        <v>85896.309314586993</v>
      </c>
      <c r="S138" s="117">
        <v>1100000</v>
      </c>
      <c r="T138" s="117">
        <v>589630.93145869952</v>
      </c>
      <c r="U138" s="117">
        <v>587697.7152899825</v>
      </c>
      <c r="V138" s="117">
        <v>359578.20738137083</v>
      </c>
      <c r="W138" s="117">
        <v>82161.687170474528</v>
      </c>
      <c r="X138" s="454">
        <v>19700</v>
      </c>
      <c r="Y138" s="454"/>
      <c r="Z138" s="454">
        <v>20000</v>
      </c>
      <c r="AA138" s="454"/>
      <c r="AB138" s="454">
        <v>15800</v>
      </c>
      <c r="AC138" s="454"/>
      <c r="AD138" s="175"/>
      <c r="AE138" s="175"/>
      <c r="AF138" s="175"/>
      <c r="AG138" s="175"/>
      <c r="AH138" s="175"/>
      <c r="AI138" s="176"/>
      <c r="AJ138" s="177"/>
      <c r="AK138" s="11"/>
      <c r="AL138" s="177"/>
      <c r="AM138" s="11"/>
      <c r="AN138" s="177" t="s">
        <v>29</v>
      </c>
      <c r="AO138" s="11"/>
      <c r="AP138" s="177"/>
      <c r="AQ138" s="11"/>
      <c r="AR138" s="177"/>
    </row>
    <row r="139" spans="1:44" s="67" customFormat="1" outlineLevel="1">
      <c r="A139" s="169" t="s">
        <v>49</v>
      </c>
      <c r="B139" s="170" t="s">
        <v>5</v>
      </c>
      <c r="C139" s="171" t="s">
        <v>363</v>
      </c>
      <c r="D139" s="179"/>
      <c r="E139" s="172" t="s">
        <v>178</v>
      </c>
      <c r="F139" s="173" t="s">
        <v>364</v>
      </c>
      <c r="G139" s="174"/>
      <c r="H139" s="174"/>
      <c r="I139" s="174"/>
      <c r="J139" s="174" t="s">
        <v>2</v>
      </c>
      <c r="K139" s="174"/>
      <c r="L139" s="174"/>
      <c r="M139" s="174"/>
      <c r="N139" s="117">
        <v>1850000</v>
      </c>
      <c r="O139" s="117">
        <v>1042824.2074927955</v>
      </c>
      <c r="P139" s="117">
        <v>983112.39193083579</v>
      </c>
      <c r="Q139" s="117">
        <v>533141.21037463972</v>
      </c>
      <c r="R139" s="117">
        <v>129020.17291066283</v>
      </c>
      <c r="S139" s="117">
        <v>1800000</v>
      </c>
      <c r="T139" s="117">
        <v>1014639.7694524496</v>
      </c>
      <c r="U139" s="117">
        <v>956541.78674351575</v>
      </c>
      <c r="V139" s="117">
        <v>518731.98847262247</v>
      </c>
      <c r="W139" s="117">
        <v>125533.14121037464</v>
      </c>
      <c r="X139" s="454">
        <v>35000</v>
      </c>
      <c r="Y139" s="454"/>
      <c r="Z139" s="454">
        <v>37200</v>
      </c>
      <c r="AA139" s="454"/>
      <c r="AB139" s="454">
        <v>29200</v>
      </c>
      <c r="AC139" s="454"/>
      <c r="AD139" s="175"/>
      <c r="AE139" s="175"/>
      <c r="AF139" s="175"/>
      <c r="AG139" s="175"/>
      <c r="AH139" s="175"/>
      <c r="AI139" s="176"/>
      <c r="AJ139" s="177"/>
      <c r="AK139" s="11"/>
      <c r="AL139" s="177"/>
      <c r="AM139" s="11"/>
      <c r="AN139" s="177" t="s">
        <v>29</v>
      </c>
      <c r="AO139" s="11"/>
      <c r="AP139" s="177"/>
      <c r="AQ139" s="11"/>
      <c r="AR139" s="177"/>
    </row>
    <row r="140" spans="1:44" s="67" customFormat="1" outlineLevel="1">
      <c r="A140" s="169" t="s">
        <v>49</v>
      </c>
      <c r="B140" s="170" t="s">
        <v>5</v>
      </c>
      <c r="C140" s="171" t="s">
        <v>179</v>
      </c>
      <c r="D140" s="179"/>
      <c r="E140" s="172" t="s">
        <v>178</v>
      </c>
      <c r="F140" s="173">
        <v>0.97222222222222221</v>
      </c>
      <c r="G140" s="174"/>
      <c r="H140" s="174"/>
      <c r="I140" s="174"/>
      <c r="J140" s="174" t="s">
        <v>2</v>
      </c>
      <c r="K140" s="174"/>
      <c r="L140" s="174"/>
      <c r="M140" s="174"/>
      <c r="N140" s="117">
        <v>1350000</v>
      </c>
      <c r="O140" s="117">
        <v>803946.1883408071</v>
      </c>
      <c r="P140" s="117">
        <v>726457.39910313895</v>
      </c>
      <c r="Q140" s="117">
        <v>368071.74887892377</v>
      </c>
      <c r="R140" s="117">
        <v>78699.55156950673</v>
      </c>
      <c r="S140" s="117">
        <v>1300000</v>
      </c>
      <c r="T140" s="117">
        <v>774170.40358744399</v>
      </c>
      <c r="U140" s="117">
        <v>699551.56950672646</v>
      </c>
      <c r="V140" s="117">
        <v>354439.46188340808</v>
      </c>
      <c r="W140" s="117">
        <v>75784.753363228709</v>
      </c>
      <c r="X140" s="454">
        <v>25500</v>
      </c>
      <c r="Y140" s="454"/>
      <c r="Z140" s="454">
        <v>26200</v>
      </c>
      <c r="AA140" s="454"/>
      <c r="AB140" s="454">
        <v>21600</v>
      </c>
      <c r="AC140" s="454"/>
      <c r="AD140" s="175"/>
      <c r="AE140" s="175"/>
      <c r="AF140" s="175"/>
      <c r="AG140" s="175"/>
      <c r="AH140" s="175"/>
      <c r="AI140" s="176"/>
      <c r="AJ140" s="177"/>
      <c r="AK140" s="11"/>
      <c r="AL140" s="177"/>
      <c r="AM140" s="11"/>
      <c r="AN140" s="177" t="s">
        <v>29</v>
      </c>
      <c r="AO140" s="11"/>
      <c r="AP140" s="177"/>
      <c r="AQ140" s="11"/>
      <c r="AR140" s="177"/>
    </row>
    <row r="141" spans="1:44" s="67" customFormat="1" outlineLevel="1">
      <c r="A141" s="169" t="s">
        <v>49</v>
      </c>
      <c r="B141" s="170" t="s">
        <v>5</v>
      </c>
      <c r="C141" s="171" t="s">
        <v>360</v>
      </c>
      <c r="D141" s="179"/>
      <c r="E141" s="172" t="s">
        <v>525</v>
      </c>
      <c r="F141" s="173">
        <v>0.88541666666666663</v>
      </c>
      <c r="G141" s="174"/>
      <c r="H141" s="174"/>
      <c r="J141" s="174"/>
      <c r="K141" s="174"/>
      <c r="L141" s="174"/>
      <c r="M141" s="174" t="s">
        <v>2</v>
      </c>
      <c r="N141" s="117">
        <v>1000000</v>
      </c>
      <c r="O141" s="117">
        <v>530595.13830678968</v>
      </c>
      <c r="P141" s="117">
        <v>498742.66554903606</v>
      </c>
      <c r="Q141" s="117">
        <v>207041.07292539816</v>
      </c>
      <c r="R141" s="117">
        <v>79631.181894383917</v>
      </c>
      <c r="S141" s="117">
        <v>1000000</v>
      </c>
      <c r="T141" s="117">
        <v>530595.13830678968</v>
      </c>
      <c r="U141" s="117">
        <v>498742.66554903606</v>
      </c>
      <c r="V141" s="117">
        <v>207041.07292539816</v>
      </c>
      <c r="W141" s="117">
        <v>79631.181894383917</v>
      </c>
      <c r="X141" s="454">
        <v>14900</v>
      </c>
      <c r="Y141" s="454"/>
      <c r="Z141" s="454">
        <v>16000</v>
      </c>
      <c r="AA141" s="454"/>
      <c r="AB141" s="454">
        <v>13200</v>
      </c>
      <c r="AC141" s="454"/>
      <c r="AD141" s="175"/>
      <c r="AE141" s="175"/>
      <c r="AF141" s="175"/>
      <c r="AG141" s="175"/>
      <c r="AH141" s="175"/>
      <c r="AI141" s="176"/>
      <c r="AJ141" s="177" t="s">
        <v>6</v>
      </c>
      <c r="AK141" s="11"/>
      <c r="AL141" s="177" t="s">
        <v>6</v>
      </c>
      <c r="AM141" s="11" t="s">
        <v>6</v>
      </c>
      <c r="AN141" s="177"/>
      <c r="AO141" s="11" t="s">
        <v>6</v>
      </c>
      <c r="AP141" s="177" t="s">
        <v>6</v>
      </c>
      <c r="AQ141" s="11" t="s">
        <v>6</v>
      </c>
      <c r="AR141" s="177" t="s">
        <v>6</v>
      </c>
    </row>
    <row r="142" spans="1:44" s="67" customFormat="1" outlineLevel="1">
      <c r="A142" s="169" t="s">
        <v>49</v>
      </c>
      <c r="B142" s="170" t="s">
        <v>5</v>
      </c>
      <c r="C142" s="171" t="s">
        <v>13</v>
      </c>
      <c r="D142" s="179" t="s">
        <v>524</v>
      </c>
      <c r="E142" s="172" t="s">
        <v>36</v>
      </c>
      <c r="F142" s="173" t="s">
        <v>365</v>
      </c>
      <c r="G142" s="174"/>
      <c r="H142" s="174"/>
      <c r="J142" s="174"/>
      <c r="K142" s="174" t="s">
        <v>2</v>
      </c>
      <c r="L142" s="174" t="s">
        <v>2</v>
      </c>
      <c r="M142" s="174" t="s">
        <v>2</v>
      </c>
      <c r="N142" s="117">
        <v>800000</v>
      </c>
      <c r="O142" s="117">
        <v>401208.45921450155</v>
      </c>
      <c r="P142" s="117">
        <v>432628.39879154082</v>
      </c>
      <c r="Q142" s="117">
        <v>222356.49546827795</v>
      </c>
      <c r="R142" s="117">
        <v>66465.256797583075</v>
      </c>
      <c r="S142" s="117">
        <v>750000</v>
      </c>
      <c r="T142" s="117">
        <v>376132.93051359517</v>
      </c>
      <c r="U142" s="117">
        <v>405589.12386706955</v>
      </c>
      <c r="V142" s="117">
        <v>208459.21450151058</v>
      </c>
      <c r="W142" s="117">
        <v>62311.17824773414</v>
      </c>
      <c r="X142" s="454">
        <v>15100</v>
      </c>
      <c r="Y142" s="454"/>
      <c r="Z142" s="454">
        <v>15600</v>
      </c>
      <c r="AA142" s="454"/>
      <c r="AB142" s="454">
        <v>12900</v>
      </c>
      <c r="AC142" s="454"/>
      <c r="AD142" s="175"/>
      <c r="AE142" s="175"/>
      <c r="AF142" s="175"/>
      <c r="AG142" s="175"/>
      <c r="AH142" s="175"/>
      <c r="AI142" s="176"/>
      <c r="AJ142" s="177" t="s">
        <v>6</v>
      </c>
      <c r="AK142" s="11"/>
      <c r="AL142" s="177" t="s">
        <v>6</v>
      </c>
      <c r="AM142" s="11" t="s">
        <v>6</v>
      </c>
      <c r="AN142" s="177"/>
      <c r="AO142" s="11" t="s">
        <v>6</v>
      </c>
      <c r="AP142" s="177" t="s">
        <v>6</v>
      </c>
      <c r="AQ142" s="11" t="s">
        <v>6</v>
      </c>
      <c r="AR142" s="177" t="s">
        <v>6</v>
      </c>
    </row>
    <row r="143" spans="1:44" s="67" customFormat="1" outlineLevel="1">
      <c r="A143" s="169" t="s">
        <v>49</v>
      </c>
      <c r="B143" s="170" t="s">
        <v>5</v>
      </c>
      <c r="C143" s="171" t="s">
        <v>366</v>
      </c>
      <c r="D143" s="172"/>
      <c r="E143" s="172" t="s">
        <v>266</v>
      </c>
      <c r="F143" s="173">
        <v>0.98958333333333337</v>
      </c>
      <c r="G143" s="174"/>
      <c r="H143" s="174"/>
      <c r="I143" s="174"/>
      <c r="J143" s="174"/>
      <c r="K143" s="174"/>
      <c r="L143" s="174"/>
      <c r="M143" s="174" t="s">
        <v>2</v>
      </c>
      <c r="N143" s="117">
        <v>600000</v>
      </c>
      <c r="O143" s="117">
        <v>301954.39739413682</v>
      </c>
      <c r="P143" s="117">
        <v>320521.17263843649</v>
      </c>
      <c r="Q143" s="117">
        <v>152442.99674267101</v>
      </c>
      <c r="R143" s="117">
        <v>40065.146579804561</v>
      </c>
      <c r="S143" s="117">
        <v>550000</v>
      </c>
      <c r="T143" s="117">
        <v>276791.53094462544</v>
      </c>
      <c r="U143" s="117">
        <v>293811.07491856674</v>
      </c>
      <c r="V143" s="117">
        <v>139739.41368078176</v>
      </c>
      <c r="W143" s="117">
        <v>36726.384364820842</v>
      </c>
      <c r="X143" s="454">
        <v>5900</v>
      </c>
      <c r="Y143" s="454"/>
      <c r="Z143" s="454">
        <v>5600</v>
      </c>
      <c r="AA143" s="454"/>
      <c r="AB143" s="454">
        <v>4800</v>
      </c>
      <c r="AC143" s="454"/>
      <c r="AD143" s="175"/>
      <c r="AE143" s="175"/>
      <c r="AF143" s="175"/>
      <c r="AG143" s="175"/>
      <c r="AH143" s="175"/>
      <c r="AI143" s="176"/>
      <c r="AJ143" s="177" t="s">
        <v>6</v>
      </c>
      <c r="AK143" s="11" t="s">
        <v>6</v>
      </c>
      <c r="AL143" s="177" t="s">
        <v>6</v>
      </c>
      <c r="AM143" s="11" t="s">
        <v>29</v>
      </c>
      <c r="AN143" s="177" t="s">
        <v>6</v>
      </c>
      <c r="AO143" s="11" t="s">
        <v>6</v>
      </c>
      <c r="AP143" s="177" t="s">
        <v>6</v>
      </c>
      <c r="AQ143" s="11" t="s">
        <v>6</v>
      </c>
      <c r="AR143" s="177" t="s">
        <v>6</v>
      </c>
    </row>
    <row r="144" spans="1:44" s="67" customFormat="1" outlineLevel="1">
      <c r="A144" s="169" t="s">
        <v>49</v>
      </c>
      <c r="B144" s="170" t="s">
        <v>5</v>
      </c>
      <c r="C144" s="171" t="s">
        <v>367</v>
      </c>
      <c r="D144" s="172"/>
      <c r="E144" s="172" t="s">
        <v>34</v>
      </c>
      <c r="F144" s="173" t="s">
        <v>482</v>
      </c>
      <c r="G144" s="174" t="s">
        <v>2</v>
      </c>
      <c r="H144" s="174"/>
      <c r="I144" s="174"/>
      <c r="J144" s="174"/>
      <c r="K144" s="174"/>
      <c r="L144" s="174"/>
      <c r="M144" s="174" t="s">
        <v>2</v>
      </c>
      <c r="N144" s="117">
        <v>550000</v>
      </c>
      <c r="O144" s="117">
        <v>295798.31932773109</v>
      </c>
      <c r="P144" s="117">
        <v>287710.08403361344</v>
      </c>
      <c r="Q144" s="117">
        <v>144432.77310924369</v>
      </c>
      <c r="R144" s="117">
        <v>34663.865546218491</v>
      </c>
      <c r="S144" s="117">
        <v>500000</v>
      </c>
      <c r="T144" s="117">
        <v>268907.56302521011</v>
      </c>
      <c r="U144" s="117">
        <v>261554.62184873948</v>
      </c>
      <c r="V144" s="117">
        <v>131302.52100840336</v>
      </c>
      <c r="W144" s="117">
        <v>31512.605042016807</v>
      </c>
      <c r="X144" s="454">
        <v>5400</v>
      </c>
      <c r="Y144" s="454"/>
      <c r="Z144" s="454">
        <v>5000</v>
      </c>
      <c r="AA144" s="454"/>
      <c r="AB144" s="454">
        <v>4300</v>
      </c>
      <c r="AC144" s="454"/>
      <c r="AD144" s="175"/>
      <c r="AE144" s="175"/>
      <c r="AF144" s="175"/>
      <c r="AG144" s="175"/>
      <c r="AH144" s="175"/>
      <c r="AI144" s="176"/>
      <c r="AJ144" s="177" t="s">
        <v>6</v>
      </c>
      <c r="AK144" s="11" t="s">
        <v>6</v>
      </c>
      <c r="AL144" s="177" t="s">
        <v>6</v>
      </c>
      <c r="AM144" s="11" t="s">
        <v>6</v>
      </c>
      <c r="AN144" s="177" t="s">
        <v>6</v>
      </c>
      <c r="AO144" s="11" t="s">
        <v>6</v>
      </c>
      <c r="AP144" s="177" t="s">
        <v>6</v>
      </c>
      <c r="AQ144" s="11" t="s">
        <v>6</v>
      </c>
      <c r="AR144" s="177" t="s">
        <v>6</v>
      </c>
    </row>
    <row r="145" spans="1:44" s="67" customFormat="1" outlineLevel="1">
      <c r="A145" s="169" t="s">
        <v>49</v>
      </c>
      <c r="B145" s="170" t="s">
        <v>5</v>
      </c>
      <c r="C145" s="171" t="s">
        <v>368</v>
      </c>
      <c r="D145" s="172"/>
      <c r="E145" s="172" t="s">
        <v>34</v>
      </c>
      <c r="F145" s="173" t="s">
        <v>483</v>
      </c>
      <c r="G145" s="174" t="s">
        <v>2</v>
      </c>
      <c r="H145" s="174" t="s">
        <v>2</v>
      </c>
      <c r="I145" s="174" t="s">
        <v>2</v>
      </c>
      <c r="J145" s="174" t="s">
        <v>2</v>
      </c>
      <c r="K145" s="174" t="s">
        <v>2</v>
      </c>
      <c r="L145" s="174" t="s">
        <v>2</v>
      </c>
      <c r="M145" s="174" t="s">
        <v>2</v>
      </c>
      <c r="N145" s="117">
        <v>180000</v>
      </c>
      <c r="O145" s="117">
        <v>102600</v>
      </c>
      <c r="P145" s="117">
        <v>100800.00000000001</v>
      </c>
      <c r="Q145" s="117">
        <v>46800.000000000007</v>
      </c>
      <c r="R145" s="117">
        <v>10799.999999999998</v>
      </c>
      <c r="S145" s="117">
        <v>180000</v>
      </c>
      <c r="T145" s="117">
        <v>102600</v>
      </c>
      <c r="U145" s="117">
        <v>100800.00000000001</v>
      </c>
      <c r="V145" s="117">
        <v>46800.000000000007</v>
      </c>
      <c r="W145" s="117">
        <v>10799.999999999998</v>
      </c>
      <c r="X145" s="454">
        <v>1350</v>
      </c>
      <c r="Y145" s="454"/>
      <c r="Z145" s="454">
        <v>1400</v>
      </c>
      <c r="AA145" s="454"/>
      <c r="AB145" s="454">
        <v>1200</v>
      </c>
      <c r="AC145" s="454"/>
      <c r="AD145" s="175"/>
      <c r="AE145" s="175"/>
      <c r="AF145" s="175"/>
      <c r="AG145" s="175"/>
      <c r="AH145" s="175"/>
      <c r="AI145" s="176"/>
      <c r="AJ145" s="177" t="s">
        <v>6</v>
      </c>
      <c r="AK145" s="11" t="s">
        <v>6</v>
      </c>
      <c r="AL145" s="177" t="s">
        <v>6</v>
      </c>
      <c r="AM145" s="11" t="s">
        <v>6</v>
      </c>
      <c r="AN145" s="177" t="s">
        <v>6</v>
      </c>
      <c r="AO145" s="11" t="s">
        <v>6</v>
      </c>
      <c r="AP145" s="177" t="s">
        <v>6</v>
      </c>
      <c r="AQ145" s="11" t="s">
        <v>6</v>
      </c>
      <c r="AR145" s="177" t="s">
        <v>6</v>
      </c>
    </row>
    <row r="146" spans="1:44" s="178" customFormat="1">
      <c r="A146" s="169"/>
      <c r="B146" s="189" t="s">
        <v>5</v>
      </c>
      <c r="C146" s="171"/>
      <c r="E146" s="172"/>
      <c r="F146" s="173"/>
      <c r="G146" s="174"/>
      <c r="H146" s="174"/>
      <c r="I146" s="174"/>
      <c r="J146" s="174"/>
      <c r="K146" s="174"/>
      <c r="L146" s="174"/>
      <c r="M146" s="174"/>
      <c r="N146" s="194"/>
      <c r="O146" s="194"/>
      <c r="P146" s="194"/>
      <c r="Q146" s="194"/>
      <c r="R146" s="194"/>
      <c r="S146" s="194"/>
      <c r="T146" s="194"/>
      <c r="U146" s="194"/>
      <c r="V146" s="194"/>
      <c r="W146" s="194"/>
      <c r="AB146" s="192"/>
      <c r="AC146" s="192"/>
      <c r="AD146" s="175"/>
      <c r="AE146" s="175"/>
      <c r="AF146" s="175"/>
      <c r="AG146" s="175"/>
      <c r="AH146" s="175"/>
      <c r="AI146" s="176"/>
      <c r="AJ146" s="11"/>
      <c r="AK146" s="11"/>
      <c r="AL146" s="11"/>
      <c r="AM146" s="11"/>
      <c r="AN146" s="11"/>
      <c r="AO146" s="11"/>
      <c r="AP146" s="11"/>
      <c r="AQ146" s="11"/>
      <c r="AR146" s="11"/>
    </row>
    <row r="147" spans="1:44" s="178" customFormat="1" ht="18.75">
      <c r="A147" s="169"/>
      <c r="B147" s="189"/>
      <c r="C147" s="171"/>
      <c r="D147" s="171" t="s">
        <v>270</v>
      </c>
      <c r="E147" s="172"/>
      <c r="F147" s="173"/>
      <c r="G147" s="174"/>
      <c r="H147" s="174"/>
      <c r="I147" s="174"/>
      <c r="J147" s="174"/>
      <c r="K147" s="174"/>
      <c r="L147" s="174"/>
      <c r="M147" s="174"/>
      <c r="N147" s="194"/>
      <c r="O147" s="194"/>
      <c r="P147" s="194"/>
      <c r="Q147" s="194"/>
      <c r="R147" s="194"/>
      <c r="S147" s="194"/>
      <c r="T147" s="194"/>
      <c r="U147" s="194"/>
      <c r="V147" s="194"/>
      <c r="W147" s="194"/>
      <c r="X147" s="454"/>
      <c r="Y147" s="454"/>
      <c r="Z147" s="454"/>
      <c r="AA147" s="454"/>
      <c r="AB147" s="454"/>
      <c r="AC147" s="454"/>
      <c r="AD147" s="175"/>
      <c r="AE147" s="175"/>
      <c r="AF147" s="175"/>
      <c r="AG147" s="175"/>
      <c r="AH147" s="175"/>
      <c r="AI147" s="176"/>
      <c r="AJ147" s="11"/>
      <c r="AK147" s="11"/>
      <c r="AL147" s="11"/>
      <c r="AM147" s="11"/>
      <c r="AN147" s="11"/>
      <c r="AO147" s="11"/>
      <c r="AP147" s="11"/>
      <c r="AQ147" s="11"/>
      <c r="AR147" s="11"/>
    </row>
    <row r="148" spans="1:44" s="67" customFormat="1" outlineLevel="1">
      <c r="A148" s="179" t="s">
        <v>49</v>
      </c>
      <c r="B148" s="170" t="s">
        <v>50</v>
      </c>
      <c r="C148" s="195" t="s">
        <v>78</v>
      </c>
      <c r="D148" s="196">
        <v>63</v>
      </c>
      <c r="E148" s="197" t="s">
        <v>69</v>
      </c>
      <c r="F148" s="198" t="s">
        <v>51</v>
      </c>
      <c r="G148" s="174" t="s">
        <v>2</v>
      </c>
      <c r="H148" s="174" t="s">
        <v>2</v>
      </c>
      <c r="I148" s="174" t="s">
        <v>2</v>
      </c>
      <c r="J148" s="174" t="s">
        <v>2</v>
      </c>
      <c r="K148" s="174" t="s">
        <v>2</v>
      </c>
      <c r="L148" s="174" t="s">
        <v>2</v>
      </c>
      <c r="M148" s="174" t="s">
        <v>2</v>
      </c>
      <c r="N148" s="117">
        <v>66500</v>
      </c>
      <c r="O148" s="117">
        <v>38085.843373493975</v>
      </c>
      <c r="P148" s="117">
        <v>49761.786275536928</v>
      </c>
      <c r="Q148" s="117">
        <v>28920.50811943426</v>
      </c>
      <c r="R148" s="117">
        <v>9756.286013619696</v>
      </c>
      <c r="S148" s="117">
        <v>65550</v>
      </c>
      <c r="T148" s="117">
        <v>37541.759896729782</v>
      </c>
      <c r="U148" s="117">
        <v>49050.903614457828</v>
      </c>
      <c r="V148" s="117">
        <v>28507.358003442339</v>
      </c>
      <c r="W148" s="117">
        <v>9616.9104991394142</v>
      </c>
      <c r="X148" s="454">
        <v>799.99999999999977</v>
      </c>
      <c r="Y148" s="454"/>
      <c r="Z148" s="454">
        <v>899.99999999999977</v>
      </c>
      <c r="AA148" s="454"/>
      <c r="AB148" s="454">
        <v>1019.9999999999998</v>
      </c>
      <c r="AC148" s="454"/>
      <c r="AD148" s="191"/>
      <c r="AE148" s="191"/>
      <c r="AF148" s="191"/>
      <c r="AG148" s="191"/>
      <c r="AH148" s="191"/>
      <c r="AJ148" s="177"/>
      <c r="AK148" s="11" t="s">
        <v>29</v>
      </c>
      <c r="AL148" s="177"/>
      <c r="AM148" s="11"/>
      <c r="AN148" s="177"/>
      <c r="AO148" s="11"/>
      <c r="AP148" s="177"/>
      <c r="AQ148" s="11"/>
      <c r="AR148" s="177"/>
    </row>
    <row r="149" spans="1:44" s="67" customFormat="1" outlineLevel="1">
      <c r="A149" s="179" t="s">
        <v>49</v>
      </c>
      <c r="B149" s="170" t="s">
        <v>50</v>
      </c>
      <c r="C149" s="195" t="s">
        <v>79</v>
      </c>
      <c r="D149" s="196">
        <v>35</v>
      </c>
      <c r="E149" s="197" t="s">
        <v>69</v>
      </c>
      <c r="F149" s="198" t="s">
        <v>52</v>
      </c>
      <c r="G149" s="174" t="s">
        <v>2</v>
      </c>
      <c r="H149" s="174" t="s">
        <v>2</v>
      </c>
      <c r="I149" s="174" t="s">
        <v>2</v>
      </c>
      <c r="J149" s="174" t="s">
        <v>2</v>
      </c>
      <c r="K149" s="174" t="s">
        <v>2</v>
      </c>
      <c r="L149" s="174" t="s">
        <v>2</v>
      </c>
      <c r="M149" s="174" t="s">
        <v>2</v>
      </c>
      <c r="N149" s="117">
        <v>152000</v>
      </c>
      <c r="O149" s="117">
        <v>94902.694095369254</v>
      </c>
      <c r="P149" s="117">
        <v>104577.68118436908</v>
      </c>
      <c r="Q149" s="117">
        <v>64077.982441039763</v>
      </c>
      <c r="R149" s="117">
        <v>15946.720605956274</v>
      </c>
      <c r="S149" s="117">
        <v>150100</v>
      </c>
      <c r="T149" s="117">
        <v>93716.410419177148</v>
      </c>
      <c r="U149" s="117">
        <v>103270.46016956447</v>
      </c>
      <c r="V149" s="117">
        <v>63277.007660526768</v>
      </c>
      <c r="W149" s="117">
        <v>15747.386598381821</v>
      </c>
      <c r="X149" s="454">
        <v>1999.9999999999995</v>
      </c>
      <c r="Y149" s="454"/>
      <c r="Z149" s="454">
        <v>2219.9999999999995</v>
      </c>
      <c r="AA149" s="454"/>
      <c r="AB149" s="454">
        <v>2299.9999999999995</v>
      </c>
      <c r="AC149" s="454"/>
      <c r="AD149" s="191"/>
      <c r="AE149" s="191"/>
      <c r="AF149" s="191"/>
      <c r="AG149" s="191"/>
      <c r="AH149" s="191"/>
      <c r="AJ149" s="177"/>
      <c r="AK149" s="11" t="s">
        <v>29</v>
      </c>
      <c r="AL149" s="177"/>
      <c r="AM149" s="11"/>
      <c r="AN149" s="177"/>
      <c r="AO149" s="11"/>
      <c r="AP149" s="177"/>
      <c r="AQ149" s="11"/>
      <c r="AR149" s="177"/>
    </row>
    <row r="150" spans="1:44" s="67" customFormat="1" outlineLevel="1">
      <c r="A150" s="179" t="s">
        <v>49</v>
      </c>
      <c r="B150" s="170" t="s">
        <v>50</v>
      </c>
      <c r="C150" s="195" t="s">
        <v>80</v>
      </c>
      <c r="D150" s="196">
        <v>56</v>
      </c>
      <c r="E150" s="197" t="s">
        <v>69</v>
      </c>
      <c r="F150" s="198" t="s">
        <v>53</v>
      </c>
      <c r="G150" s="174" t="s">
        <v>2</v>
      </c>
      <c r="H150" s="174" t="s">
        <v>2</v>
      </c>
      <c r="I150" s="174" t="s">
        <v>2</v>
      </c>
      <c r="J150" s="174" t="s">
        <v>2</v>
      </c>
      <c r="K150" s="174" t="s">
        <v>2</v>
      </c>
      <c r="L150" s="174" t="s">
        <v>2</v>
      </c>
      <c r="M150" s="174" t="s">
        <v>2</v>
      </c>
      <c r="N150" s="117">
        <v>142500</v>
      </c>
      <c r="O150" s="117">
        <v>79504.506426779088</v>
      </c>
      <c r="P150" s="117">
        <v>100312.86806752812</v>
      </c>
      <c r="Q150" s="117">
        <v>58703.442124848509</v>
      </c>
      <c r="R150" s="117">
        <v>18851.458614273764</v>
      </c>
      <c r="S150" s="117">
        <v>141550</v>
      </c>
      <c r="T150" s="117">
        <v>78974.476383933899</v>
      </c>
      <c r="U150" s="117">
        <v>99644.115613744594</v>
      </c>
      <c r="V150" s="117">
        <v>58312.085844016183</v>
      </c>
      <c r="W150" s="117">
        <v>18725.782223511938</v>
      </c>
      <c r="X150" s="454">
        <v>1919.9999999999995</v>
      </c>
      <c r="Y150" s="454"/>
      <c r="Z150" s="454">
        <v>2139.9999999999995</v>
      </c>
      <c r="AA150" s="454"/>
      <c r="AB150" s="454">
        <v>1839.9999999999995</v>
      </c>
      <c r="AC150" s="454"/>
      <c r="AD150" s="191"/>
      <c r="AE150" s="191"/>
      <c r="AF150" s="191"/>
      <c r="AG150" s="191"/>
      <c r="AH150" s="191"/>
      <c r="AJ150" s="177"/>
      <c r="AK150" s="11" t="s">
        <v>29</v>
      </c>
      <c r="AL150" s="177"/>
      <c r="AM150" s="11"/>
      <c r="AN150" s="177"/>
      <c r="AO150" s="11"/>
      <c r="AP150" s="177"/>
      <c r="AQ150" s="11"/>
      <c r="AR150" s="177"/>
    </row>
    <row r="151" spans="1:44" s="67" customFormat="1" outlineLevel="1">
      <c r="A151" s="179" t="s">
        <v>49</v>
      </c>
      <c r="B151" s="170" t="s">
        <v>50</v>
      </c>
      <c r="C151" s="195" t="s">
        <v>81</v>
      </c>
      <c r="D151" s="196">
        <v>21</v>
      </c>
      <c r="E151" s="197" t="s">
        <v>69</v>
      </c>
      <c r="F151" s="198" t="s">
        <v>54</v>
      </c>
      <c r="G151" s="174" t="s">
        <v>2</v>
      </c>
      <c r="H151" s="174" t="s">
        <v>2</v>
      </c>
      <c r="I151" s="174" t="s">
        <v>2</v>
      </c>
      <c r="J151" s="174" t="s">
        <v>2</v>
      </c>
      <c r="K151" s="174" t="s">
        <v>2</v>
      </c>
      <c r="L151" s="174" t="s">
        <v>2</v>
      </c>
      <c r="M151" s="174" t="s">
        <v>2</v>
      </c>
      <c r="N151" s="117">
        <v>152000</v>
      </c>
      <c r="O151" s="117">
        <v>80372.420132139829</v>
      </c>
      <c r="P151" s="117">
        <v>114865.99233470926</v>
      </c>
      <c r="Q151" s="117">
        <v>67865.600215876184</v>
      </c>
      <c r="R151" s="117">
        <v>22118.774059441843</v>
      </c>
      <c r="S151" s="117">
        <v>150100</v>
      </c>
      <c r="T151" s="117">
        <v>79367.764880488088</v>
      </c>
      <c r="U151" s="117">
        <v>113430.1674305254</v>
      </c>
      <c r="V151" s="117">
        <v>67017.280213177728</v>
      </c>
      <c r="W151" s="117">
        <v>21842.289383698819</v>
      </c>
      <c r="X151" s="454">
        <v>3679.9999999999991</v>
      </c>
      <c r="Y151" s="454"/>
      <c r="Z151" s="454">
        <v>4119.9999999999991</v>
      </c>
      <c r="AA151" s="454"/>
      <c r="AB151" s="454">
        <v>3359.9999999999991</v>
      </c>
      <c r="AC151" s="454"/>
      <c r="AD151" s="191"/>
      <c r="AE151" s="191"/>
      <c r="AF151" s="191"/>
      <c r="AG151" s="191"/>
      <c r="AH151" s="191"/>
      <c r="AJ151" s="177"/>
      <c r="AK151" s="11" t="s">
        <v>29</v>
      </c>
      <c r="AL151" s="177"/>
      <c r="AM151" s="11"/>
      <c r="AN151" s="177"/>
      <c r="AO151" s="11"/>
      <c r="AP151" s="177"/>
      <c r="AQ151" s="11"/>
      <c r="AR151" s="177"/>
    </row>
    <row r="152" spans="1:44" s="67" customFormat="1" outlineLevel="1">
      <c r="A152" s="179" t="s">
        <v>49</v>
      </c>
      <c r="B152" s="170" t="s">
        <v>50</v>
      </c>
      <c r="C152" s="195" t="s">
        <v>82</v>
      </c>
      <c r="D152" s="196">
        <v>28</v>
      </c>
      <c r="E152" s="197" t="s">
        <v>69</v>
      </c>
      <c r="F152" s="198" t="s">
        <v>55</v>
      </c>
      <c r="G152" s="174" t="s">
        <v>2</v>
      </c>
      <c r="H152" s="174" t="s">
        <v>2</v>
      </c>
      <c r="I152" s="174" t="s">
        <v>2</v>
      </c>
      <c r="J152" s="174" t="s">
        <v>2</v>
      </c>
      <c r="K152" s="174" t="s">
        <v>2</v>
      </c>
      <c r="L152" s="174" t="s">
        <v>2</v>
      </c>
      <c r="M152" s="174" t="s">
        <v>2</v>
      </c>
      <c r="N152" s="117">
        <v>256500</v>
      </c>
      <c r="O152" s="117">
        <v>131294.14129297363</v>
      </c>
      <c r="P152" s="117">
        <v>183551.9001556877</v>
      </c>
      <c r="Q152" s="117">
        <v>117758.35066741533</v>
      </c>
      <c r="R152" s="117">
        <v>34992.89515326306</v>
      </c>
      <c r="S152" s="117">
        <v>253650</v>
      </c>
      <c r="T152" s="117">
        <v>129835.31750082948</v>
      </c>
      <c r="U152" s="117">
        <v>181512.43459840229</v>
      </c>
      <c r="V152" s="117">
        <v>116449.92454888849</v>
      </c>
      <c r="W152" s="117">
        <v>34604.085207115691</v>
      </c>
      <c r="X152" s="454">
        <v>6839.9999999999982</v>
      </c>
      <c r="Y152" s="454"/>
      <c r="Z152" s="454">
        <v>7319.9999999999982</v>
      </c>
      <c r="AA152" s="454"/>
      <c r="AB152" s="454">
        <v>5979.9999999999991</v>
      </c>
      <c r="AC152" s="454"/>
      <c r="AD152" s="191"/>
      <c r="AE152" s="191"/>
      <c r="AF152" s="191"/>
      <c r="AG152" s="191"/>
      <c r="AH152" s="191"/>
      <c r="AJ152" s="177"/>
      <c r="AK152" s="11" t="s">
        <v>29</v>
      </c>
      <c r="AL152" s="177"/>
      <c r="AM152" s="11"/>
      <c r="AN152" s="177"/>
      <c r="AO152" s="11"/>
      <c r="AP152" s="177"/>
      <c r="AQ152" s="11"/>
      <c r="AR152" s="177"/>
    </row>
    <row r="153" spans="1:44" s="67" customFormat="1" outlineLevel="1">
      <c r="A153" s="179" t="s">
        <v>49</v>
      </c>
      <c r="B153" s="170" t="s">
        <v>50</v>
      </c>
      <c r="C153" s="195" t="s">
        <v>83</v>
      </c>
      <c r="D153" s="196">
        <v>21</v>
      </c>
      <c r="E153" s="197" t="s">
        <v>69</v>
      </c>
      <c r="F153" s="198" t="s">
        <v>56</v>
      </c>
      <c r="G153" s="174" t="s">
        <v>2</v>
      </c>
      <c r="H153" s="174" t="s">
        <v>2</v>
      </c>
      <c r="I153" s="174" t="s">
        <v>2</v>
      </c>
      <c r="J153" s="174" t="s">
        <v>2</v>
      </c>
      <c r="K153" s="174" t="s">
        <v>2</v>
      </c>
      <c r="L153" s="174" t="s">
        <v>2</v>
      </c>
      <c r="M153" s="174" t="s">
        <v>2</v>
      </c>
      <c r="N153" s="117">
        <v>123500</v>
      </c>
      <c r="O153" s="117">
        <v>61967.651459659806</v>
      </c>
      <c r="P153" s="117">
        <v>91692.73269099537</v>
      </c>
      <c r="Q153" s="117">
        <v>60930.037751441509</v>
      </c>
      <c r="R153" s="117">
        <v>16733.260710328119</v>
      </c>
      <c r="S153" s="117">
        <v>122550</v>
      </c>
      <c r="T153" s="117">
        <v>61490.977217662425</v>
      </c>
      <c r="U153" s="117">
        <v>90987.40397798772</v>
      </c>
      <c r="V153" s="117">
        <v>60461.345153353497</v>
      </c>
      <c r="W153" s="117">
        <v>16604.543320248671</v>
      </c>
      <c r="X153" s="454">
        <v>2459.9999999999995</v>
      </c>
      <c r="Y153" s="454"/>
      <c r="Z153" s="454">
        <v>2699.9999999999995</v>
      </c>
      <c r="AA153" s="454"/>
      <c r="AB153" s="454">
        <v>2139.9999999999995</v>
      </c>
      <c r="AC153" s="454"/>
      <c r="AD153" s="191"/>
      <c r="AE153" s="191"/>
      <c r="AF153" s="191"/>
      <c r="AG153" s="191"/>
      <c r="AH153" s="191"/>
      <c r="AJ153" s="177"/>
      <c r="AK153" s="11" t="s">
        <v>29</v>
      </c>
      <c r="AL153" s="177"/>
      <c r="AM153" s="11"/>
      <c r="AN153" s="177"/>
      <c r="AO153" s="11"/>
      <c r="AP153" s="177"/>
      <c r="AQ153" s="11"/>
      <c r="AR153" s="177"/>
    </row>
    <row r="154" spans="1:44" s="67" customFormat="1" outlineLevel="1">
      <c r="A154" s="179" t="s">
        <v>49</v>
      </c>
      <c r="B154" s="170" t="s">
        <v>50</v>
      </c>
      <c r="C154" s="195" t="s">
        <v>84</v>
      </c>
      <c r="D154" s="196">
        <v>21</v>
      </c>
      <c r="E154" s="197" t="s">
        <v>69</v>
      </c>
      <c r="F154" s="198" t="s">
        <v>57</v>
      </c>
      <c r="G154" s="174" t="s">
        <v>2</v>
      </c>
      <c r="H154" s="174" t="s">
        <v>2</v>
      </c>
      <c r="I154" s="174" t="s">
        <v>2</v>
      </c>
      <c r="J154" s="174" t="s">
        <v>2</v>
      </c>
      <c r="K154" s="174" t="s">
        <v>2</v>
      </c>
      <c r="L154" s="174" t="s">
        <v>2</v>
      </c>
      <c r="M154" s="174" t="s">
        <v>2</v>
      </c>
      <c r="N154" s="117">
        <v>57000</v>
      </c>
      <c r="O154" s="117">
        <v>28693.405000448987</v>
      </c>
      <c r="P154" s="117">
        <v>43490.16715200185</v>
      </c>
      <c r="Q154" s="117">
        <v>28775.300501584286</v>
      </c>
      <c r="R154" s="117">
        <v>9535.7074134414324</v>
      </c>
      <c r="S154" s="117">
        <v>56050</v>
      </c>
      <c r="T154" s="117">
        <v>28215.18158377484</v>
      </c>
      <c r="U154" s="117">
        <v>42765.33103280182</v>
      </c>
      <c r="V154" s="117">
        <v>28295.712159891216</v>
      </c>
      <c r="W154" s="117">
        <v>9376.778956550741</v>
      </c>
      <c r="X154" s="454">
        <v>719.99999999999989</v>
      </c>
      <c r="Y154" s="454"/>
      <c r="Z154" s="454">
        <v>819.99999999999977</v>
      </c>
      <c r="AA154" s="454"/>
      <c r="AB154" s="454">
        <v>979.99999999999977</v>
      </c>
      <c r="AC154" s="454"/>
      <c r="AD154" s="191"/>
      <c r="AE154" s="191"/>
      <c r="AF154" s="191"/>
      <c r="AG154" s="191"/>
      <c r="AH154" s="191"/>
      <c r="AJ154" s="177"/>
      <c r="AK154" s="11" t="s">
        <v>29</v>
      </c>
      <c r="AL154" s="177"/>
      <c r="AM154" s="11"/>
      <c r="AN154" s="177"/>
      <c r="AO154" s="11"/>
      <c r="AP154" s="177"/>
      <c r="AQ154" s="11"/>
      <c r="AR154" s="177"/>
    </row>
    <row r="155" spans="1:44" s="67" customFormat="1" outlineLevel="1">
      <c r="A155" s="179" t="s">
        <v>49</v>
      </c>
      <c r="B155" s="170" t="s">
        <v>50</v>
      </c>
      <c r="C155" s="195" t="s">
        <v>557</v>
      </c>
      <c r="D155" s="199"/>
      <c r="E155" s="197" t="s">
        <v>69</v>
      </c>
      <c r="F155" s="198" t="s">
        <v>130</v>
      </c>
      <c r="G155" s="174" t="s">
        <v>2</v>
      </c>
      <c r="H155" s="174" t="s">
        <v>2</v>
      </c>
      <c r="I155" s="174" t="s">
        <v>2</v>
      </c>
      <c r="J155" s="174" t="s">
        <v>2</v>
      </c>
      <c r="K155" s="174" t="s">
        <v>2</v>
      </c>
      <c r="L155" s="174" t="s">
        <v>2</v>
      </c>
      <c r="M155" s="174" t="s">
        <v>2</v>
      </c>
      <c r="N155" s="117"/>
      <c r="O155" s="117"/>
      <c r="P155" s="117"/>
      <c r="Q155" s="117"/>
      <c r="R155" s="117"/>
      <c r="S155" s="117"/>
      <c r="T155" s="117"/>
      <c r="U155" s="117"/>
      <c r="V155" s="117"/>
      <c r="W155" s="117"/>
      <c r="X155" s="467" t="s">
        <v>153</v>
      </c>
      <c r="Y155" s="468"/>
      <c r="Z155" s="455" t="s">
        <v>153</v>
      </c>
      <c r="AA155" s="456"/>
      <c r="AB155" s="455" t="s">
        <v>153</v>
      </c>
      <c r="AC155" s="456"/>
      <c r="AD155" s="191"/>
      <c r="AE155" s="191"/>
      <c r="AF155" s="191"/>
      <c r="AG155" s="191"/>
      <c r="AH155" s="191"/>
      <c r="AJ155" s="177"/>
      <c r="AK155" s="11" t="s">
        <v>29</v>
      </c>
      <c r="AL155" s="177"/>
      <c r="AM155" s="11"/>
      <c r="AN155" s="177"/>
      <c r="AO155" s="11"/>
      <c r="AP155" s="177"/>
      <c r="AQ155" s="11"/>
      <c r="AR155" s="177"/>
    </row>
    <row r="156" spans="1:44" s="67" customFormat="1" outlineLevel="1">
      <c r="A156" s="179" t="s">
        <v>49</v>
      </c>
      <c r="B156" s="170" t="s">
        <v>50</v>
      </c>
      <c r="C156" s="195" t="s">
        <v>558</v>
      </c>
      <c r="D156" s="199"/>
      <c r="E156" s="197" t="s">
        <v>69</v>
      </c>
      <c r="F156" s="198" t="s">
        <v>131</v>
      </c>
      <c r="G156" s="174" t="s">
        <v>2</v>
      </c>
      <c r="H156" s="174" t="s">
        <v>2</v>
      </c>
      <c r="I156" s="174" t="s">
        <v>2</v>
      </c>
      <c r="J156" s="174" t="s">
        <v>2</v>
      </c>
      <c r="K156" s="174" t="s">
        <v>2</v>
      </c>
      <c r="L156" s="174" t="s">
        <v>2</v>
      </c>
      <c r="M156" s="174" t="s">
        <v>2</v>
      </c>
      <c r="N156" s="117"/>
      <c r="O156" s="117"/>
      <c r="P156" s="117"/>
      <c r="Q156" s="117"/>
      <c r="R156" s="117"/>
      <c r="S156" s="117"/>
      <c r="T156" s="117"/>
      <c r="U156" s="117"/>
      <c r="V156" s="117"/>
      <c r="W156" s="117"/>
      <c r="X156" s="467" t="s">
        <v>153</v>
      </c>
      <c r="Y156" s="468"/>
      <c r="Z156" s="455" t="s">
        <v>153</v>
      </c>
      <c r="AA156" s="456"/>
      <c r="AB156" s="455" t="s">
        <v>153</v>
      </c>
      <c r="AC156" s="456"/>
      <c r="AD156" s="191"/>
      <c r="AE156" s="191"/>
      <c r="AF156" s="191"/>
      <c r="AG156" s="191"/>
      <c r="AH156" s="191"/>
      <c r="AJ156" s="177"/>
      <c r="AK156" s="11" t="s">
        <v>29</v>
      </c>
      <c r="AL156" s="177"/>
      <c r="AM156" s="11"/>
      <c r="AN156" s="177"/>
      <c r="AO156" s="11"/>
      <c r="AP156" s="177"/>
      <c r="AQ156" s="11"/>
      <c r="AR156" s="177"/>
    </row>
    <row r="157" spans="1:44" s="67" customFormat="1" outlineLevel="1">
      <c r="A157" s="179" t="s">
        <v>49</v>
      </c>
      <c r="B157" s="170" t="s">
        <v>50</v>
      </c>
      <c r="C157" s="195" t="s">
        <v>75</v>
      </c>
      <c r="D157" s="199"/>
      <c r="E157" s="197" t="s">
        <v>69</v>
      </c>
      <c r="F157" s="198" t="s">
        <v>55</v>
      </c>
      <c r="G157" s="174" t="s">
        <v>2</v>
      </c>
      <c r="H157" s="174" t="s">
        <v>2</v>
      </c>
      <c r="I157" s="174" t="s">
        <v>2</v>
      </c>
      <c r="J157" s="174" t="s">
        <v>2</v>
      </c>
      <c r="K157" s="174" t="s">
        <v>2</v>
      </c>
      <c r="L157" s="174" t="s">
        <v>2</v>
      </c>
      <c r="M157" s="174" t="s">
        <v>2</v>
      </c>
      <c r="N157" s="117"/>
      <c r="O157" s="117"/>
      <c r="P157" s="117"/>
      <c r="Q157" s="117"/>
      <c r="R157" s="117"/>
      <c r="S157" s="117"/>
      <c r="T157" s="117"/>
      <c r="U157" s="117"/>
      <c r="V157" s="117"/>
      <c r="W157" s="117"/>
      <c r="X157" s="467" t="s">
        <v>153</v>
      </c>
      <c r="Y157" s="468"/>
      <c r="Z157" s="455" t="s">
        <v>153</v>
      </c>
      <c r="AA157" s="456"/>
      <c r="AB157" s="455" t="s">
        <v>153</v>
      </c>
      <c r="AC157" s="456"/>
      <c r="AD157" s="191"/>
      <c r="AE157" s="191"/>
      <c r="AF157" s="191"/>
      <c r="AG157" s="191"/>
      <c r="AH157" s="191"/>
      <c r="AJ157" s="177"/>
      <c r="AK157" s="11" t="s">
        <v>29</v>
      </c>
      <c r="AL157" s="177"/>
      <c r="AM157" s="11"/>
      <c r="AN157" s="177"/>
      <c r="AO157" s="11"/>
      <c r="AP157" s="177"/>
      <c r="AQ157" s="11"/>
      <c r="AR157" s="177"/>
    </row>
    <row r="158" spans="1:44" s="178" customFormat="1">
      <c r="A158" s="169"/>
      <c r="B158" s="189" t="s">
        <v>395</v>
      </c>
      <c r="C158" s="171"/>
      <c r="D158" s="171"/>
      <c r="E158" s="172"/>
      <c r="F158" s="173"/>
      <c r="G158" s="174"/>
      <c r="H158" s="174"/>
      <c r="I158" s="174"/>
      <c r="J158" s="174"/>
      <c r="K158" s="174"/>
      <c r="L158" s="174"/>
      <c r="M158" s="174"/>
      <c r="N158" s="117"/>
      <c r="O158" s="117"/>
      <c r="P158" s="117"/>
      <c r="Q158" s="117"/>
      <c r="R158" s="117"/>
      <c r="S158" s="117"/>
      <c r="T158" s="117"/>
      <c r="U158" s="117"/>
      <c r="V158" s="117"/>
      <c r="W158" s="117"/>
      <c r="X158" s="458"/>
      <c r="Y158" s="458"/>
      <c r="Z158" s="457"/>
      <c r="AA158" s="457"/>
      <c r="AB158" s="457"/>
      <c r="AC158" s="457"/>
      <c r="AD158" s="175"/>
      <c r="AE158" s="175"/>
      <c r="AF158" s="175"/>
      <c r="AG158" s="175"/>
      <c r="AH158" s="175"/>
      <c r="AI158" s="176"/>
      <c r="AJ158" s="177"/>
      <c r="AK158" s="11"/>
      <c r="AL158" s="177"/>
      <c r="AM158" s="11"/>
      <c r="AN158" s="177"/>
      <c r="AO158" s="11"/>
      <c r="AP158" s="177"/>
      <c r="AQ158" s="11"/>
      <c r="AR158" s="177"/>
    </row>
    <row r="159" spans="1:44" s="67" customFormat="1" outlineLevel="1">
      <c r="A159" s="179" t="s">
        <v>49</v>
      </c>
      <c r="B159" s="170" t="s">
        <v>113</v>
      </c>
      <c r="C159" s="195" t="s">
        <v>85</v>
      </c>
      <c r="D159" s="199">
        <v>49</v>
      </c>
      <c r="E159" s="197" t="s">
        <v>33</v>
      </c>
      <c r="F159" s="198" t="s">
        <v>51</v>
      </c>
      <c r="G159" s="174" t="s">
        <v>2</v>
      </c>
      <c r="H159" s="174" t="s">
        <v>2</v>
      </c>
      <c r="I159" s="174" t="s">
        <v>2</v>
      </c>
      <c r="J159" s="174" t="s">
        <v>2</v>
      </c>
      <c r="K159" s="174" t="s">
        <v>2</v>
      </c>
      <c r="L159" s="174" t="s">
        <v>2</v>
      </c>
      <c r="M159" s="174" t="s">
        <v>2</v>
      </c>
      <c r="N159" s="117">
        <v>43650</v>
      </c>
      <c r="O159" s="117">
        <v>24274.744897959183</v>
      </c>
      <c r="P159" s="117">
        <v>20506.832597904027</v>
      </c>
      <c r="Q159" s="117">
        <v>11443.03443385076</v>
      </c>
      <c r="R159" s="117">
        <v>2650.092585296667</v>
      </c>
      <c r="S159" s="117">
        <v>41710</v>
      </c>
      <c r="T159" s="117">
        <v>23195.867346938776</v>
      </c>
      <c r="U159" s="117">
        <v>19595.417815774959</v>
      </c>
      <c r="V159" s="117">
        <v>10934.455125679615</v>
      </c>
      <c r="W159" s="117">
        <v>2532.3106926168152</v>
      </c>
      <c r="X159" s="454">
        <v>259.99999999999994</v>
      </c>
      <c r="Y159" s="454"/>
      <c r="Z159" s="454">
        <v>319.99999999999994</v>
      </c>
      <c r="AA159" s="454"/>
      <c r="AB159" s="454">
        <v>249.99999999999994</v>
      </c>
      <c r="AC159" s="454"/>
      <c r="AD159" s="191"/>
      <c r="AE159" s="191"/>
      <c r="AF159" s="191"/>
      <c r="AG159" s="191"/>
      <c r="AH159" s="191"/>
      <c r="AJ159" s="177"/>
      <c r="AK159" s="11" t="s">
        <v>29</v>
      </c>
      <c r="AL159" s="177"/>
      <c r="AM159" s="11"/>
      <c r="AN159" s="177"/>
      <c r="AO159" s="11"/>
      <c r="AP159" s="177"/>
      <c r="AQ159" s="11"/>
      <c r="AR159" s="177"/>
    </row>
    <row r="160" spans="1:44" s="67" customFormat="1" outlineLevel="1">
      <c r="A160" s="179" t="s">
        <v>49</v>
      </c>
      <c r="B160" s="170" t="s">
        <v>113</v>
      </c>
      <c r="C160" s="195" t="s">
        <v>86</v>
      </c>
      <c r="D160" s="199">
        <v>35</v>
      </c>
      <c r="E160" s="197" t="s">
        <v>33</v>
      </c>
      <c r="F160" s="198" t="s">
        <v>52</v>
      </c>
      <c r="G160" s="174" t="s">
        <v>2</v>
      </c>
      <c r="H160" s="174" t="s">
        <v>2</v>
      </c>
      <c r="I160" s="174" t="s">
        <v>2</v>
      </c>
      <c r="J160" s="174" t="s">
        <v>2</v>
      </c>
      <c r="K160" s="174" t="s">
        <v>2</v>
      </c>
      <c r="L160" s="174" t="s">
        <v>2</v>
      </c>
      <c r="M160" s="174" t="s">
        <v>2</v>
      </c>
      <c r="N160" s="117">
        <v>87300</v>
      </c>
      <c r="O160" s="117">
        <v>44422.543758659049</v>
      </c>
      <c r="P160" s="117">
        <v>40340.071613948137</v>
      </c>
      <c r="Q160" s="117">
        <v>23526.384959119558</v>
      </c>
      <c r="R160" s="117">
        <v>4963.1890647257405</v>
      </c>
      <c r="S160" s="117">
        <v>83420</v>
      </c>
      <c r="T160" s="117">
        <v>42448.208480496425</v>
      </c>
      <c r="U160" s="117">
        <v>38547.179542217105</v>
      </c>
      <c r="V160" s="117">
        <v>22480.767849825355</v>
      </c>
      <c r="W160" s="117">
        <v>4742.6028840712625</v>
      </c>
      <c r="X160" s="454">
        <v>499.99999999999989</v>
      </c>
      <c r="Y160" s="454"/>
      <c r="Z160" s="454">
        <v>559.99999999999989</v>
      </c>
      <c r="AA160" s="454"/>
      <c r="AB160" s="454">
        <v>499.99999999999989</v>
      </c>
      <c r="AC160" s="454"/>
      <c r="AD160" s="191"/>
      <c r="AE160" s="191"/>
      <c r="AF160" s="191"/>
      <c r="AG160" s="191"/>
      <c r="AH160" s="191"/>
      <c r="AJ160" s="177"/>
      <c r="AK160" s="11" t="s">
        <v>29</v>
      </c>
      <c r="AL160" s="177"/>
      <c r="AM160" s="11"/>
      <c r="AN160" s="177"/>
      <c r="AO160" s="11"/>
      <c r="AP160" s="177"/>
      <c r="AQ160" s="11"/>
      <c r="AR160" s="177"/>
    </row>
    <row r="161" spans="1:44" s="67" customFormat="1" outlineLevel="1">
      <c r="A161" s="179" t="s">
        <v>49</v>
      </c>
      <c r="B161" s="170" t="s">
        <v>113</v>
      </c>
      <c r="C161" s="195" t="s">
        <v>87</v>
      </c>
      <c r="D161" s="199">
        <v>56</v>
      </c>
      <c r="E161" s="197" t="s">
        <v>33</v>
      </c>
      <c r="F161" s="198" t="s">
        <v>53</v>
      </c>
      <c r="G161" s="174" t="s">
        <v>2</v>
      </c>
      <c r="H161" s="174" t="s">
        <v>2</v>
      </c>
      <c r="I161" s="174" t="s">
        <v>2</v>
      </c>
      <c r="J161" s="174" t="s">
        <v>2</v>
      </c>
      <c r="K161" s="174" t="s">
        <v>2</v>
      </c>
      <c r="L161" s="174" t="s">
        <v>2</v>
      </c>
      <c r="M161" s="174" t="s">
        <v>2</v>
      </c>
      <c r="N161" s="117">
        <v>155200</v>
      </c>
      <c r="O161" s="117">
        <v>82149.234473247474</v>
      </c>
      <c r="P161" s="117">
        <v>61754.769640728366</v>
      </c>
      <c r="Q161" s="117">
        <v>31062.85500572684</v>
      </c>
      <c r="R161" s="117">
        <v>8653.1591126902131</v>
      </c>
      <c r="S161" s="117">
        <v>149380</v>
      </c>
      <c r="T161" s="117">
        <v>79068.638180500697</v>
      </c>
      <c r="U161" s="117">
        <v>59438.965779201048</v>
      </c>
      <c r="V161" s="117">
        <v>29897.997943012084</v>
      </c>
      <c r="W161" s="117">
        <v>8328.6656459643291</v>
      </c>
      <c r="X161" s="454">
        <v>939.99999999999977</v>
      </c>
      <c r="Y161" s="454"/>
      <c r="Z161" s="454">
        <v>1039.9999999999998</v>
      </c>
      <c r="AA161" s="454"/>
      <c r="AB161" s="454">
        <v>739.99999999999989</v>
      </c>
      <c r="AC161" s="454"/>
      <c r="AD161" s="191"/>
      <c r="AE161" s="191"/>
      <c r="AF161" s="191"/>
      <c r="AG161" s="191"/>
      <c r="AH161" s="191"/>
      <c r="AJ161" s="177"/>
      <c r="AK161" s="11" t="s">
        <v>29</v>
      </c>
      <c r="AL161" s="177"/>
      <c r="AM161" s="11"/>
      <c r="AN161" s="177"/>
      <c r="AO161" s="11"/>
      <c r="AP161" s="177"/>
      <c r="AQ161" s="11"/>
      <c r="AR161" s="177"/>
    </row>
    <row r="162" spans="1:44" s="67" customFormat="1" outlineLevel="1">
      <c r="A162" s="179" t="s">
        <v>49</v>
      </c>
      <c r="B162" s="170" t="s">
        <v>113</v>
      </c>
      <c r="C162" s="195" t="s">
        <v>88</v>
      </c>
      <c r="D162" s="199">
        <v>21</v>
      </c>
      <c r="E162" s="197" t="s">
        <v>33</v>
      </c>
      <c r="F162" s="198" t="s">
        <v>54</v>
      </c>
      <c r="G162" s="174" t="s">
        <v>2</v>
      </c>
      <c r="H162" s="174" t="s">
        <v>2</v>
      </c>
      <c r="I162" s="174" t="s">
        <v>2</v>
      </c>
      <c r="J162" s="174" t="s">
        <v>2</v>
      </c>
      <c r="K162" s="174" t="s">
        <v>2</v>
      </c>
      <c r="L162" s="174" t="s">
        <v>2</v>
      </c>
      <c r="M162" s="174" t="s">
        <v>2</v>
      </c>
      <c r="N162" s="117">
        <v>121250</v>
      </c>
      <c r="O162" s="117">
        <v>64005.902448557135</v>
      </c>
      <c r="P162" s="117">
        <v>63023.005435608669</v>
      </c>
      <c r="Q162" s="117">
        <v>33864.312442549737</v>
      </c>
      <c r="R162" s="117">
        <v>9308.5612645932706</v>
      </c>
      <c r="S162" s="117">
        <v>116400</v>
      </c>
      <c r="T162" s="117">
        <v>61445.666350614854</v>
      </c>
      <c r="U162" s="117">
        <v>60502.085218184322</v>
      </c>
      <c r="V162" s="117">
        <v>32509.739944847748</v>
      </c>
      <c r="W162" s="117">
        <v>8936.2188140095404</v>
      </c>
      <c r="X162" s="454">
        <v>1519.9999999999998</v>
      </c>
      <c r="Y162" s="454"/>
      <c r="Z162" s="454">
        <v>1599.9999999999995</v>
      </c>
      <c r="AA162" s="454"/>
      <c r="AB162" s="454">
        <v>1039.9999999999998</v>
      </c>
      <c r="AC162" s="454"/>
      <c r="AD162" s="191"/>
      <c r="AE162" s="191"/>
      <c r="AF162" s="191"/>
      <c r="AG162" s="191"/>
      <c r="AH162" s="191"/>
      <c r="AJ162" s="177"/>
      <c r="AK162" s="11" t="s">
        <v>29</v>
      </c>
      <c r="AL162" s="177"/>
      <c r="AM162" s="11"/>
      <c r="AN162" s="177"/>
      <c r="AO162" s="11"/>
      <c r="AP162" s="177"/>
      <c r="AQ162" s="11"/>
      <c r="AR162" s="177"/>
    </row>
    <row r="163" spans="1:44" s="67" customFormat="1" outlineLevel="1">
      <c r="A163" s="179" t="s">
        <v>49</v>
      </c>
      <c r="B163" s="170" t="s">
        <v>113</v>
      </c>
      <c r="C163" s="195" t="s">
        <v>89</v>
      </c>
      <c r="D163" s="199">
        <v>28</v>
      </c>
      <c r="E163" s="197" t="s">
        <v>33</v>
      </c>
      <c r="F163" s="198" t="s">
        <v>55</v>
      </c>
      <c r="G163" s="174" t="s">
        <v>2</v>
      </c>
      <c r="H163" s="174" t="s">
        <v>2</v>
      </c>
      <c r="I163" s="174" t="s">
        <v>2</v>
      </c>
      <c r="J163" s="174" t="s">
        <v>2</v>
      </c>
      <c r="K163" s="174" t="s">
        <v>2</v>
      </c>
      <c r="L163" s="174" t="s">
        <v>2</v>
      </c>
      <c r="M163" s="174" t="s">
        <v>2</v>
      </c>
      <c r="N163" s="117">
        <v>213400</v>
      </c>
      <c r="O163" s="117">
        <v>113818.08052634823</v>
      </c>
      <c r="P163" s="117">
        <v>119232.976558788</v>
      </c>
      <c r="Q163" s="117">
        <v>64055.371747953475</v>
      </c>
      <c r="R163" s="117">
        <v>18906.470180732722</v>
      </c>
      <c r="S163" s="117">
        <v>204670</v>
      </c>
      <c r="T163" s="117">
        <v>109161.88632299763</v>
      </c>
      <c r="U163" s="117">
        <v>114355.26388138304</v>
      </c>
      <c r="V163" s="117">
        <v>61434.924721900832</v>
      </c>
      <c r="W163" s="117">
        <v>18133.02367333911</v>
      </c>
      <c r="X163" s="454">
        <v>3339.9999999999991</v>
      </c>
      <c r="Y163" s="454"/>
      <c r="Z163" s="454">
        <v>3599.9999999999991</v>
      </c>
      <c r="AA163" s="454"/>
      <c r="AB163" s="454">
        <v>2539.9999999999995</v>
      </c>
      <c r="AC163" s="454"/>
      <c r="AD163" s="191"/>
      <c r="AE163" s="191"/>
      <c r="AF163" s="191"/>
      <c r="AG163" s="191"/>
      <c r="AH163" s="191"/>
      <c r="AJ163" s="177"/>
      <c r="AK163" s="11" t="s">
        <v>29</v>
      </c>
      <c r="AL163" s="177"/>
      <c r="AM163" s="11"/>
      <c r="AN163" s="177"/>
      <c r="AO163" s="11"/>
      <c r="AP163" s="177"/>
      <c r="AQ163" s="11"/>
      <c r="AR163" s="177"/>
    </row>
    <row r="164" spans="1:44" s="67" customFormat="1" outlineLevel="1">
      <c r="A164" s="179" t="s">
        <v>49</v>
      </c>
      <c r="B164" s="170" t="s">
        <v>113</v>
      </c>
      <c r="C164" s="195" t="s">
        <v>90</v>
      </c>
      <c r="D164" s="199">
        <v>21</v>
      </c>
      <c r="E164" s="197" t="s">
        <v>33</v>
      </c>
      <c r="F164" s="198" t="s">
        <v>56</v>
      </c>
      <c r="G164" s="174" t="s">
        <v>2</v>
      </c>
      <c r="H164" s="174" t="s">
        <v>2</v>
      </c>
      <c r="I164" s="174" t="s">
        <v>2</v>
      </c>
      <c r="J164" s="174" t="s">
        <v>2</v>
      </c>
      <c r="K164" s="174" t="s">
        <v>2</v>
      </c>
      <c r="L164" s="174" t="s">
        <v>2</v>
      </c>
      <c r="M164" s="174" t="s">
        <v>2</v>
      </c>
      <c r="N164" s="117">
        <v>106700</v>
      </c>
      <c r="O164" s="117">
        <v>56927.584808230829</v>
      </c>
      <c r="P164" s="117">
        <v>64278.341822606693</v>
      </c>
      <c r="Q164" s="117">
        <v>34454.176644487954</v>
      </c>
      <c r="R164" s="117">
        <v>9830.1393904883735</v>
      </c>
      <c r="S164" s="117">
        <v>102820</v>
      </c>
      <c r="T164" s="117">
        <v>54857.490815204255</v>
      </c>
      <c r="U164" s="117">
        <v>61940.947574511905</v>
      </c>
      <c r="V164" s="117">
        <v>33201.297493779297</v>
      </c>
      <c r="W164" s="117">
        <v>9472.6797762887963</v>
      </c>
      <c r="X164" s="454">
        <v>1099.9999999999998</v>
      </c>
      <c r="Y164" s="454"/>
      <c r="Z164" s="454">
        <v>1259.9999999999998</v>
      </c>
      <c r="AA164" s="454"/>
      <c r="AB164" s="454">
        <v>879.99999999999977</v>
      </c>
      <c r="AC164" s="454"/>
      <c r="AD164" s="191"/>
      <c r="AE164" s="191"/>
      <c r="AF164" s="191"/>
      <c r="AG164" s="191"/>
      <c r="AH164" s="191"/>
      <c r="AJ164" s="177"/>
      <c r="AK164" s="11" t="s">
        <v>29</v>
      </c>
      <c r="AL164" s="177"/>
      <c r="AM164" s="11"/>
      <c r="AN164" s="177"/>
      <c r="AO164" s="11"/>
      <c r="AP164" s="177"/>
      <c r="AQ164" s="11"/>
      <c r="AR164" s="177"/>
    </row>
    <row r="165" spans="1:44" s="67" customFormat="1" outlineLevel="1">
      <c r="A165" s="179" t="s">
        <v>49</v>
      </c>
      <c r="B165" s="170" t="s">
        <v>113</v>
      </c>
      <c r="C165" s="195" t="s">
        <v>91</v>
      </c>
      <c r="D165" s="199">
        <v>14</v>
      </c>
      <c r="E165" s="197" t="s">
        <v>33</v>
      </c>
      <c r="F165" s="198" t="s">
        <v>57</v>
      </c>
      <c r="G165" s="174" t="s">
        <v>2</v>
      </c>
      <c r="H165" s="174" t="s">
        <v>2</v>
      </c>
      <c r="I165" s="174" t="s">
        <v>2</v>
      </c>
      <c r="J165" s="174" t="s">
        <v>2</v>
      </c>
      <c r="K165" s="174" t="s">
        <v>2</v>
      </c>
      <c r="L165" s="174" t="s">
        <v>2</v>
      </c>
      <c r="M165" s="174" t="s">
        <v>2</v>
      </c>
      <c r="N165" s="117">
        <v>48500</v>
      </c>
      <c r="O165" s="117">
        <v>26030.032923042389</v>
      </c>
      <c r="P165" s="117">
        <v>30664.287852145611</v>
      </c>
      <c r="Q165" s="117">
        <v>17845.691945078379</v>
      </c>
      <c r="R165" s="117">
        <v>5018.0234950802496</v>
      </c>
      <c r="S165" s="117">
        <v>46560</v>
      </c>
      <c r="T165" s="117">
        <v>24988.831606120693</v>
      </c>
      <c r="U165" s="117">
        <v>29437.716338059789</v>
      </c>
      <c r="V165" s="117">
        <v>17131.864267275243</v>
      </c>
      <c r="W165" s="117">
        <v>4817.3025552770396</v>
      </c>
      <c r="X165" s="454">
        <v>419.99999999999989</v>
      </c>
      <c r="Y165" s="454"/>
      <c r="Z165" s="454">
        <v>439.99999999999989</v>
      </c>
      <c r="AA165" s="454"/>
      <c r="AB165" s="454">
        <v>259.99999999999994</v>
      </c>
      <c r="AC165" s="454"/>
      <c r="AD165" s="191"/>
      <c r="AE165" s="191"/>
      <c r="AF165" s="191"/>
      <c r="AG165" s="191"/>
      <c r="AH165" s="191"/>
      <c r="AJ165" s="177"/>
      <c r="AK165" s="11" t="s">
        <v>29</v>
      </c>
      <c r="AL165" s="177"/>
      <c r="AM165" s="11"/>
      <c r="AN165" s="177"/>
      <c r="AO165" s="11"/>
      <c r="AP165" s="177"/>
      <c r="AQ165" s="11"/>
      <c r="AR165" s="177"/>
    </row>
    <row r="166" spans="1:44" s="67" customFormat="1" outlineLevel="1">
      <c r="A166" s="179" t="s">
        <v>49</v>
      </c>
      <c r="B166" s="170" t="s">
        <v>113</v>
      </c>
      <c r="C166" s="195" t="s">
        <v>161</v>
      </c>
      <c r="D166" s="199"/>
      <c r="E166" s="197" t="s">
        <v>33</v>
      </c>
      <c r="F166" s="198" t="s">
        <v>130</v>
      </c>
      <c r="G166" s="174" t="s">
        <v>2</v>
      </c>
      <c r="H166" s="174" t="s">
        <v>2</v>
      </c>
      <c r="I166" s="174" t="s">
        <v>2</v>
      </c>
      <c r="J166" s="174" t="s">
        <v>2</v>
      </c>
      <c r="K166" s="174" t="s">
        <v>2</v>
      </c>
      <c r="L166" s="174" t="s">
        <v>2</v>
      </c>
      <c r="M166" s="174" t="s">
        <v>2</v>
      </c>
      <c r="N166" s="117"/>
      <c r="O166" s="117"/>
      <c r="P166" s="117"/>
      <c r="Q166" s="117"/>
      <c r="R166" s="117"/>
      <c r="S166" s="117"/>
      <c r="T166" s="117"/>
      <c r="U166" s="117"/>
      <c r="V166" s="117"/>
      <c r="W166" s="117"/>
      <c r="X166" s="467" t="s">
        <v>153</v>
      </c>
      <c r="Y166" s="468"/>
      <c r="Z166" s="455" t="s">
        <v>153</v>
      </c>
      <c r="AA166" s="456"/>
      <c r="AB166" s="455" t="s">
        <v>153</v>
      </c>
      <c r="AC166" s="456"/>
      <c r="AD166" s="191"/>
      <c r="AE166" s="191"/>
      <c r="AF166" s="191"/>
      <c r="AG166" s="191"/>
      <c r="AH166" s="191"/>
      <c r="AJ166" s="177"/>
      <c r="AK166" s="11" t="s">
        <v>29</v>
      </c>
      <c r="AL166" s="177"/>
      <c r="AM166" s="11"/>
      <c r="AN166" s="177"/>
      <c r="AO166" s="11"/>
      <c r="AP166" s="177"/>
      <c r="AQ166" s="11"/>
      <c r="AR166" s="177"/>
    </row>
    <row r="167" spans="1:44" s="67" customFormat="1" outlineLevel="1">
      <c r="A167" s="179" t="s">
        <v>49</v>
      </c>
      <c r="B167" s="170" t="s">
        <v>113</v>
      </c>
      <c r="C167" s="195" t="s">
        <v>132</v>
      </c>
      <c r="D167" s="199"/>
      <c r="E167" s="197" t="s">
        <v>33</v>
      </c>
      <c r="F167" s="198" t="s">
        <v>131</v>
      </c>
      <c r="G167" s="174" t="s">
        <v>2</v>
      </c>
      <c r="H167" s="174" t="s">
        <v>2</v>
      </c>
      <c r="I167" s="174" t="s">
        <v>2</v>
      </c>
      <c r="J167" s="174" t="s">
        <v>2</v>
      </c>
      <c r="K167" s="174" t="s">
        <v>2</v>
      </c>
      <c r="L167" s="174" t="s">
        <v>2</v>
      </c>
      <c r="M167" s="174" t="s">
        <v>2</v>
      </c>
      <c r="N167" s="117"/>
      <c r="O167" s="117"/>
      <c r="P167" s="117"/>
      <c r="Q167" s="117"/>
      <c r="R167" s="117"/>
      <c r="S167" s="117"/>
      <c r="T167" s="117"/>
      <c r="U167" s="117"/>
      <c r="V167" s="117"/>
      <c r="W167" s="117"/>
      <c r="X167" s="467" t="s">
        <v>153</v>
      </c>
      <c r="Y167" s="468"/>
      <c r="Z167" s="455" t="s">
        <v>153</v>
      </c>
      <c r="AA167" s="456"/>
      <c r="AB167" s="455" t="s">
        <v>153</v>
      </c>
      <c r="AC167" s="456"/>
      <c r="AD167" s="191"/>
      <c r="AE167" s="191"/>
      <c r="AF167" s="191"/>
      <c r="AG167" s="191"/>
      <c r="AH167" s="191"/>
      <c r="AJ167" s="177"/>
      <c r="AK167" s="11" t="s">
        <v>29</v>
      </c>
      <c r="AL167" s="177"/>
      <c r="AM167" s="11"/>
      <c r="AN167" s="177"/>
      <c r="AO167" s="11"/>
      <c r="AP167" s="177"/>
      <c r="AQ167" s="11"/>
      <c r="AR167" s="177"/>
    </row>
    <row r="168" spans="1:44" s="67" customFormat="1" outlineLevel="1">
      <c r="A168" s="179" t="s">
        <v>49</v>
      </c>
      <c r="B168" s="170" t="s">
        <v>113</v>
      </c>
      <c r="C168" s="195" t="s">
        <v>76</v>
      </c>
      <c r="D168" s="199"/>
      <c r="E168" s="197" t="s">
        <v>33</v>
      </c>
      <c r="F168" s="198" t="s">
        <v>55</v>
      </c>
      <c r="G168" s="174" t="s">
        <v>2</v>
      </c>
      <c r="H168" s="174" t="s">
        <v>2</v>
      </c>
      <c r="I168" s="174" t="s">
        <v>2</v>
      </c>
      <c r="J168" s="174" t="s">
        <v>2</v>
      </c>
      <c r="K168" s="174" t="s">
        <v>2</v>
      </c>
      <c r="L168" s="174" t="s">
        <v>2</v>
      </c>
      <c r="M168" s="174" t="s">
        <v>2</v>
      </c>
      <c r="N168" s="117"/>
      <c r="O168" s="117"/>
      <c r="P168" s="117"/>
      <c r="Q168" s="117"/>
      <c r="R168" s="117"/>
      <c r="S168" s="117"/>
      <c r="T168" s="117"/>
      <c r="U168" s="117"/>
      <c r="V168" s="117"/>
      <c r="W168" s="117"/>
      <c r="X168" s="467" t="s">
        <v>153</v>
      </c>
      <c r="Y168" s="468"/>
      <c r="Z168" s="455" t="s">
        <v>153</v>
      </c>
      <c r="AA168" s="456"/>
      <c r="AB168" s="455" t="s">
        <v>153</v>
      </c>
      <c r="AC168" s="456"/>
      <c r="AD168" s="191"/>
      <c r="AE168" s="191"/>
      <c r="AF168" s="191"/>
      <c r="AG168" s="191"/>
      <c r="AH168" s="191"/>
      <c r="AJ168" s="177"/>
      <c r="AK168" s="11" t="s">
        <v>29</v>
      </c>
      <c r="AL168" s="177"/>
      <c r="AM168" s="11"/>
      <c r="AN168" s="177"/>
      <c r="AO168" s="11"/>
      <c r="AP168" s="177"/>
      <c r="AQ168" s="11"/>
      <c r="AR168" s="177"/>
    </row>
    <row r="169" spans="1:44" s="178" customFormat="1">
      <c r="A169" s="169"/>
      <c r="B169" s="189" t="s">
        <v>113</v>
      </c>
      <c r="C169" s="171"/>
      <c r="D169" s="171"/>
      <c r="E169" s="172"/>
      <c r="F169" s="173"/>
      <c r="G169" s="174"/>
      <c r="H169" s="174"/>
      <c r="I169" s="174"/>
      <c r="J169" s="174"/>
      <c r="K169" s="174"/>
      <c r="L169" s="174"/>
      <c r="M169" s="174"/>
      <c r="N169" s="117"/>
      <c r="O169" s="117"/>
      <c r="P169" s="117"/>
      <c r="Q169" s="117"/>
      <c r="R169" s="117"/>
      <c r="S169" s="117"/>
      <c r="T169" s="117"/>
      <c r="U169" s="117"/>
      <c r="V169" s="117"/>
      <c r="W169" s="117"/>
      <c r="X169" s="458"/>
      <c r="Y169" s="458"/>
      <c r="Z169" s="457"/>
      <c r="AA169" s="457"/>
      <c r="AB169" s="457"/>
      <c r="AC169" s="457"/>
      <c r="AD169" s="175"/>
      <c r="AE169" s="175"/>
      <c r="AF169" s="175"/>
      <c r="AG169" s="175"/>
      <c r="AH169" s="175"/>
      <c r="AI169" s="176"/>
      <c r="AJ169" s="177"/>
      <c r="AK169" s="11"/>
      <c r="AL169" s="177"/>
      <c r="AM169" s="11"/>
      <c r="AN169" s="177"/>
      <c r="AO169" s="11"/>
      <c r="AP169" s="177"/>
      <c r="AQ169" s="11"/>
      <c r="AR169" s="177"/>
    </row>
    <row r="170" spans="1:44" s="67" customFormat="1" outlineLevel="1">
      <c r="A170" s="179" t="s">
        <v>49</v>
      </c>
      <c r="B170" s="170" t="s">
        <v>114</v>
      </c>
      <c r="C170" s="195" t="s">
        <v>92</v>
      </c>
      <c r="D170" s="199">
        <v>70</v>
      </c>
      <c r="E170" s="197" t="s">
        <v>70</v>
      </c>
      <c r="F170" s="198" t="s">
        <v>51</v>
      </c>
      <c r="G170" s="174" t="s">
        <v>2</v>
      </c>
      <c r="H170" s="174" t="s">
        <v>2</v>
      </c>
      <c r="I170" s="174" t="s">
        <v>2</v>
      </c>
      <c r="J170" s="174" t="s">
        <v>2</v>
      </c>
      <c r="K170" s="174" t="s">
        <v>2</v>
      </c>
      <c r="L170" s="174" t="s">
        <v>2</v>
      </c>
      <c r="M170" s="174" t="s">
        <v>2</v>
      </c>
      <c r="N170" s="117">
        <v>68600</v>
      </c>
      <c r="O170" s="117">
        <v>39398.803582337277</v>
      </c>
      <c r="P170" s="117">
        <v>27785.850459318342</v>
      </c>
      <c r="Q170" s="117">
        <v>15322.899065226664</v>
      </c>
      <c r="R170" s="117">
        <v>5680.3605389642571</v>
      </c>
      <c r="S170" s="117">
        <v>67620</v>
      </c>
      <c r="T170" s="117">
        <v>38835.963531161033</v>
      </c>
      <c r="U170" s="117">
        <v>27388.909738470938</v>
      </c>
      <c r="V170" s="117">
        <v>15104.000507151997</v>
      </c>
      <c r="W170" s="117">
        <v>5599.2125312647677</v>
      </c>
      <c r="X170" s="454">
        <v>479.99999999999989</v>
      </c>
      <c r="Y170" s="454"/>
      <c r="Z170" s="454">
        <v>539.99999999999989</v>
      </c>
      <c r="AA170" s="454"/>
      <c r="AB170" s="454">
        <v>399.99999999999989</v>
      </c>
      <c r="AC170" s="454"/>
      <c r="AD170" s="191"/>
      <c r="AE170" s="191"/>
      <c r="AF170" s="191"/>
      <c r="AG170" s="191"/>
      <c r="AH170" s="191"/>
      <c r="AJ170" s="177" t="s">
        <v>29</v>
      </c>
      <c r="AK170" s="11" t="s">
        <v>29</v>
      </c>
      <c r="AL170" s="177"/>
      <c r="AM170" s="11"/>
      <c r="AN170" s="177"/>
      <c r="AO170" s="11"/>
      <c r="AP170" s="177"/>
      <c r="AQ170" s="11"/>
      <c r="AR170" s="177"/>
    </row>
    <row r="171" spans="1:44" s="67" customFormat="1" outlineLevel="1">
      <c r="A171" s="179" t="s">
        <v>49</v>
      </c>
      <c r="B171" s="170" t="s">
        <v>114</v>
      </c>
      <c r="C171" s="195" t="s">
        <v>93</v>
      </c>
      <c r="D171" s="199">
        <v>42</v>
      </c>
      <c r="E171" s="197" t="s">
        <v>70</v>
      </c>
      <c r="F171" s="198" t="s">
        <v>52</v>
      </c>
      <c r="G171" s="174" t="s">
        <v>2</v>
      </c>
      <c r="H171" s="174" t="s">
        <v>2</v>
      </c>
      <c r="I171" s="174" t="s">
        <v>2</v>
      </c>
      <c r="J171" s="174" t="s">
        <v>2</v>
      </c>
      <c r="K171" s="174" t="s">
        <v>2</v>
      </c>
      <c r="L171" s="174" t="s">
        <v>2</v>
      </c>
      <c r="M171" s="174" t="s">
        <v>2</v>
      </c>
      <c r="N171" s="117">
        <v>117600</v>
      </c>
      <c r="O171" s="117">
        <v>66779.450261780104</v>
      </c>
      <c r="P171" s="117">
        <v>55074.149214659687</v>
      </c>
      <c r="Q171" s="117">
        <v>30048.003926701567</v>
      </c>
      <c r="R171" s="117">
        <v>11842.048429319371</v>
      </c>
      <c r="S171" s="117">
        <v>115640</v>
      </c>
      <c r="T171" s="117">
        <v>65666.459424083776</v>
      </c>
      <c r="U171" s="117">
        <v>54156.246727748687</v>
      </c>
      <c r="V171" s="117">
        <v>29547.203861256541</v>
      </c>
      <c r="W171" s="117">
        <v>11644.680955497382</v>
      </c>
      <c r="X171" s="454">
        <v>879.99999999999977</v>
      </c>
      <c r="Y171" s="454"/>
      <c r="Z171" s="454">
        <v>999.99999999999977</v>
      </c>
      <c r="AA171" s="454"/>
      <c r="AB171" s="454">
        <v>719.99999999999989</v>
      </c>
      <c r="AC171" s="454"/>
      <c r="AD171" s="191"/>
      <c r="AE171" s="191"/>
      <c r="AF171" s="191"/>
      <c r="AG171" s="191"/>
      <c r="AH171" s="191"/>
      <c r="AJ171" s="177" t="s">
        <v>29</v>
      </c>
      <c r="AK171" s="11" t="s">
        <v>29</v>
      </c>
      <c r="AL171" s="177"/>
      <c r="AM171" s="11"/>
      <c r="AN171" s="177"/>
      <c r="AO171" s="11"/>
      <c r="AP171" s="177"/>
      <c r="AQ171" s="11"/>
      <c r="AR171" s="177"/>
    </row>
    <row r="172" spans="1:44" s="67" customFormat="1" outlineLevel="1">
      <c r="A172" s="179" t="s">
        <v>49</v>
      </c>
      <c r="B172" s="170" t="s">
        <v>114</v>
      </c>
      <c r="C172" s="195" t="s">
        <v>94</v>
      </c>
      <c r="D172" s="199">
        <v>63</v>
      </c>
      <c r="E172" s="197" t="s">
        <v>70</v>
      </c>
      <c r="F172" s="198" t="s">
        <v>53</v>
      </c>
      <c r="G172" s="174" t="s">
        <v>2</v>
      </c>
      <c r="H172" s="174" t="s">
        <v>2</v>
      </c>
      <c r="I172" s="174" t="s">
        <v>2</v>
      </c>
      <c r="J172" s="174" t="s">
        <v>2</v>
      </c>
      <c r="K172" s="174" t="s">
        <v>2</v>
      </c>
      <c r="L172" s="174" t="s">
        <v>2</v>
      </c>
      <c r="M172" s="174" t="s">
        <v>2</v>
      </c>
      <c r="N172" s="117">
        <v>166600</v>
      </c>
      <c r="O172" s="117">
        <v>96069.552592671535</v>
      </c>
      <c r="P172" s="117">
        <v>76435.35303754812</v>
      </c>
      <c r="Q172" s="117">
        <v>40606.489337613384</v>
      </c>
      <c r="R172" s="117">
        <v>13431.940541044529</v>
      </c>
      <c r="S172" s="117">
        <v>163660</v>
      </c>
      <c r="T172" s="117">
        <v>94374.207546918507</v>
      </c>
      <c r="U172" s="117">
        <v>75086.493866297271</v>
      </c>
      <c r="V172" s="117">
        <v>39889.904231655499</v>
      </c>
      <c r="W172" s="117">
        <v>13194.906296202565</v>
      </c>
      <c r="X172" s="454">
        <v>1319.9999999999998</v>
      </c>
      <c r="Y172" s="454"/>
      <c r="Z172" s="454">
        <v>1439.9999999999998</v>
      </c>
      <c r="AA172" s="454"/>
      <c r="AB172" s="454">
        <v>1259.9999999999998</v>
      </c>
      <c r="AC172" s="454"/>
      <c r="AD172" s="191"/>
      <c r="AE172" s="191"/>
      <c r="AF172" s="191"/>
      <c r="AG172" s="191"/>
      <c r="AH172" s="191"/>
      <c r="AJ172" s="177" t="s">
        <v>29</v>
      </c>
      <c r="AK172" s="11" t="s">
        <v>29</v>
      </c>
      <c r="AL172" s="177"/>
      <c r="AM172" s="11"/>
      <c r="AN172" s="177"/>
      <c r="AO172" s="11"/>
      <c r="AP172" s="177"/>
      <c r="AQ172" s="11"/>
      <c r="AR172" s="177"/>
    </row>
    <row r="173" spans="1:44" s="67" customFormat="1" outlineLevel="1">
      <c r="A173" s="179" t="s">
        <v>49</v>
      </c>
      <c r="B173" s="170" t="s">
        <v>114</v>
      </c>
      <c r="C173" s="195" t="s">
        <v>95</v>
      </c>
      <c r="D173" s="199">
        <v>21</v>
      </c>
      <c r="E173" s="197" t="s">
        <v>70</v>
      </c>
      <c r="F173" s="198" t="s">
        <v>54</v>
      </c>
      <c r="G173" s="174" t="s">
        <v>2</v>
      </c>
      <c r="H173" s="174" t="s">
        <v>2</v>
      </c>
      <c r="I173" s="174" t="s">
        <v>2</v>
      </c>
      <c r="J173" s="174" t="s">
        <v>2</v>
      </c>
      <c r="K173" s="174" t="s">
        <v>2</v>
      </c>
      <c r="L173" s="174" t="s">
        <v>2</v>
      </c>
      <c r="M173" s="174" t="s">
        <v>2</v>
      </c>
      <c r="N173" s="117">
        <v>225400</v>
      </c>
      <c r="O173" s="117">
        <v>126903.33249745939</v>
      </c>
      <c r="P173" s="117">
        <v>111334.55238949967</v>
      </c>
      <c r="Q173" s="117">
        <v>56198.283598833295</v>
      </c>
      <c r="R173" s="117">
        <v>27285.897266692184</v>
      </c>
      <c r="S173" s="117">
        <v>220500</v>
      </c>
      <c r="T173" s="117">
        <v>124144.56439968852</v>
      </c>
      <c r="U173" s="117">
        <v>108914.23603320619</v>
      </c>
      <c r="V173" s="117">
        <v>54976.581781467357</v>
      </c>
      <c r="W173" s="117">
        <v>26692.725586981484</v>
      </c>
      <c r="X173" s="454">
        <v>3059.9999999999995</v>
      </c>
      <c r="Y173" s="454"/>
      <c r="Z173" s="454">
        <v>3359.9999999999991</v>
      </c>
      <c r="AA173" s="454"/>
      <c r="AB173" s="454">
        <v>2099.9999999999995</v>
      </c>
      <c r="AC173" s="454"/>
      <c r="AD173" s="191"/>
      <c r="AE173" s="191"/>
      <c r="AF173" s="191"/>
      <c r="AG173" s="191"/>
      <c r="AH173" s="191"/>
      <c r="AJ173" s="177" t="s">
        <v>29</v>
      </c>
      <c r="AK173" s="11" t="s">
        <v>29</v>
      </c>
      <c r="AL173" s="177"/>
      <c r="AM173" s="11"/>
      <c r="AN173" s="177"/>
      <c r="AO173" s="11"/>
      <c r="AP173" s="177"/>
      <c r="AQ173" s="11"/>
      <c r="AR173" s="177"/>
    </row>
    <row r="174" spans="1:44" s="67" customFormat="1" outlineLevel="1">
      <c r="A174" s="179" t="s">
        <v>49</v>
      </c>
      <c r="B174" s="170" t="s">
        <v>114</v>
      </c>
      <c r="C174" s="195" t="s">
        <v>96</v>
      </c>
      <c r="D174" s="199">
        <v>28</v>
      </c>
      <c r="E174" s="197" t="s">
        <v>70</v>
      </c>
      <c r="F174" s="198" t="s">
        <v>55</v>
      </c>
      <c r="G174" s="174" t="s">
        <v>2</v>
      </c>
      <c r="H174" s="174" t="s">
        <v>2</v>
      </c>
      <c r="I174" s="174" t="s">
        <v>2</v>
      </c>
      <c r="J174" s="174" t="s">
        <v>2</v>
      </c>
      <c r="K174" s="174" t="s">
        <v>2</v>
      </c>
      <c r="L174" s="174" t="s">
        <v>2</v>
      </c>
      <c r="M174" s="174" t="s">
        <v>2</v>
      </c>
      <c r="N174" s="117">
        <v>186200</v>
      </c>
      <c r="O174" s="117">
        <v>103514.42274154168</v>
      </c>
      <c r="P174" s="117">
        <v>93593.930938262987</v>
      </c>
      <c r="Q174" s="117">
        <v>52733.536798046742</v>
      </c>
      <c r="R174" s="117">
        <v>14757.254970352284</v>
      </c>
      <c r="S174" s="117">
        <v>182280</v>
      </c>
      <c r="T174" s="117">
        <v>101335.17173645658</v>
      </c>
      <c r="U174" s="117">
        <v>91623.532392194291</v>
      </c>
      <c r="V174" s="117">
        <v>51623.357075982596</v>
      </c>
      <c r="W174" s="117">
        <v>14446.575918344866</v>
      </c>
      <c r="X174" s="454">
        <v>2999.9999999999995</v>
      </c>
      <c r="Y174" s="454"/>
      <c r="Z174" s="454">
        <v>3259.9999999999991</v>
      </c>
      <c r="AA174" s="454"/>
      <c r="AB174" s="454">
        <v>1899.9999999999995</v>
      </c>
      <c r="AC174" s="454"/>
      <c r="AD174" s="191"/>
      <c r="AE174" s="191"/>
      <c r="AF174" s="191"/>
      <c r="AG174" s="191"/>
      <c r="AH174" s="191"/>
      <c r="AJ174" s="177" t="s">
        <v>29</v>
      </c>
      <c r="AK174" s="11" t="s">
        <v>29</v>
      </c>
      <c r="AL174" s="177"/>
      <c r="AM174" s="11"/>
      <c r="AN174" s="177"/>
      <c r="AO174" s="11"/>
      <c r="AP174" s="177"/>
      <c r="AQ174" s="11"/>
      <c r="AR174" s="177"/>
    </row>
    <row r="175" spans="1:44" s="67" customFormat="1" outlineLevel="1">
      <c r="A175" s="179" t="s">
        <v>49</v>
      </c>
      <c r="B175" s="170" t="s">
        <v>114</v>
      </c>
      <c r="C175" s="195" t="s">
        <v>97</v>
      </c>
      <c r="D175" s="199">
        <v>14</v>
      </c>
      <c r="E175" s="197" t="s">
        <v>70</v>
      </c>
      <c r="F175" s="198" t="s">
        <v>56</v>
      </c>
      <c r="G175" s="174" t="s">
        <v>2</v>
      </c>
      <c r="H175" s="174" t="s">
        <v>2</v>
      </c>
      <c r="I175" s="174" t="s">
        <v>2</v>
      </c>
      <c r="J175" s="174" t="s">
        <v>2</v>
      </c>
      <c r="K175" s="174" t="s">
        <v>2</v>
      </c>
      <c r="L175" s="174" t="s">
        <v>2</v>
      </c>
      <c r="M175" s="174" t="s">
        <v>2</v>
      </c>
      <c r="N175" s="117">
        <v>102900</v>
      </c>
      <c r="O175" s="117">
        <v>55788.141101862857</v>
      </c>
      <c r="P175" s="117">
        <v>53116.284846082708</v>
      </c>
      <c r="Q175" s="117">
        <v>29231.811335711456</v>
      </c>
      <c r="R175" s="117">
        <v>9873.5420795349455</v>
      </c>
      <c r="S175" s="117">
        <v>100940</v>
      </c>
      <c r="T175" s="117">
        <v>54725.509842779757</v>
      </c>
      <c r="U175" s="117">
        <v>52104.546087109702</v>
      </c>
      <c r="V175" s="117">
        <v>28675.014929316952</v>
      </c>
      <c r="W175" s="117">
        <v>9685.4746113533274</v>
      </c>
      <c r="X175" s="454">
        <v>879.99999999999977</v>
      </c>
      <c r="Y175" s="454"/>
      <c r="Z175" s="454">
        <v>959.99999999999977</v>
      </c>
      <c r="AA175" s="454"/>
      <c r="AB175" s="454">
        <v>739.99999999999989</v>
      </c>
      <c r="AC175" s="454"/>
      <c r="AD175" s="191"/>
      <c r="AE175" s="191"/>
      <c r="AF175" s="191"/>
      <c r="AG175" s="191"/>
      <c r="AH175" s="191"/>
      <c r="AJ175" s="177" t="s">
        <v>29</v>
      </c>
      <c r="AK175" s="11" t="s">
        <v>29</v>
      </c>
      <c r="AL175" s="177"/>
      <c r="AM175" s="11"/>
      <c r="AN175" s="177"/>
      <c r="AO175" s="11"/>
      <c r="AP175" s="177"/>
      <c r="AQ175" s="11"/>
      <c r="AR175" s="177"/>
    </row>
    <row r="176" spans="1:44" s="67" customFormat="1" outlineLevel="1">
      <c r="A176" s="179" t="s">
        <v>49</v>
      </c>
      <c r="B176" s="170" t="s">
        <v>114</v>
      </c>
      <c r="C176" s="195" t="s">
        <v>98</v>
      </c>
      <c r="D176" s="199">
        <v>14</v>
      </c>
      <c r="E176" s="197" t="s">
        <v>70</v>
      </c>
      <c r="F176" s="198" t="s">
        <v>57</v>
      </c>
      <c r="G176" s="174" t="s">
        <v>2</v>
      </c>
      <c r="H176" s="174" t="s">
        <v>2</v>
      </c>
      <c r="I176" s="174" t="s">
        <v>2</v>
      </c>
      <c r="J176" s="174" t="s">
        <v>2</v>
      </c>
      <c r="K176" s="174" t="s">
        <v>2</v>
      </c>
      <c r="L176" s="174" t="s">
        <v>2</v>
      </c>
      <c r="M176" s="174" t="s">
        <v>2</v>
      </c>
      <c r="N176" s="117">
        <v>73500</v>
      </c>
      <c r="O176" s="117">
        <v>40091.896963493688</v>
      </c>
      <c r="P176" s="117">
        <v>38497.850562947795</v>
      </c>
      <c r="Q176" s="117">
        <v>22386.864551347666</v>
      </c>
      <c r="R176" s="117">
        <v>9296.792903445923</v>
      </c>
      <c r="S176" s="117">
        <v>72520</v>
      </c>
      <c r="T176" s="117">
        <v>39557.338337313769</v>
      </c>
      <c r="U176" s="117">
        <v>37984.545888775159</v>
      </c>
      <c r="V176" s="117">
        <v>22088.373023996362</v>
      </c>
      <c r="W176" s="117">
        <v>9172.8356647333094</v>
      </c>
      <c r="X176" s="454">
        <v>359.99999999999994</v>
      </c>
      <c r="Y176" s="454"/>
      <c r="Z176" s="454">
        <v>399.99999999999989</v>
      </c>
      <c r="AA176" s="454"/>
      <c r="AB176" s="454">
        <v>379.99999999999994</v>
      </c>
      <c r="AC176" s="454"/>
      <c r="AD176" s="191"/>
      <c r="AE176" s="191"/>
      <c r="AF176" s="191"/>
      <c r="AG176" s="191"/>
      <c r="AH176" s="191"/>
      <c r="AJ176" s="177" t="s">
        <v>29</v>
      </c>
      <c r="AK176" s="11" t="s">
        <v>29</v>
      </c>
      <c r="AL176" s="177"/>
      <c r="AM176" s="11"/>
      <c r="AN176" s="177"/>
      <c r="AO176" s="11"/>
      <c r="AP176" s="177"/>
      <c r="AQ176" s="11"/>
      <c r="AR176" s="177"/>
    </row>
    <row r="177" spans="1:44" s="67" customFormat="1" outlineLevel="1">
      <c r="A177" s="179" t="s">
        <v>49</v>
      </c>
      <c r="B177" s="170" t="s">
        <v>114</v>
      </c>
      <c r="C177" s="195" t="s">
        <v>162</v>
      </c>
      <c r="D177" s="199"/>
      <c r="E177" s="197" t="s">
        <v>70</v>
      </c>
      <c r="F177" s="198" t="s">
        <v>130</v>
      </c>
      <c r="G177" s="174" t="s">
        <v>2</v>
      </c>
      <c r="H177" s="174" t="s">
        <v>2</v>
      </c>
      <c r="I177" s="174" t="s">
        <v>2</v>
      </c>
      <c r="J177" s="174" t="s">
        <v>2</v>
      </c>
      <c r="K177" s="174" t="s">
        <v>2</v>
      </c>
      <c r="L177" s="174" t="s">
        <v>2</v>
      </c>
      <c r="M177" s="174" t="s">
        <v>2</v>
      </c>
      <c r="N177" s="117"/>
      <c r="O177" s="117"/>
      <c r="P177" s="117"/>
      <c r="Q177" s="117"/>
      <c r="R177" s="117"/>
      <c r="S177" s="117"/>
      <c r="T177" s="117"/>
      <c r="U177" s="117"/>
      <c r="V177" s="117"/>
      <c r="W177" s="117"/>
      <c r="X177" s="467" t="s">
        <v>153</v>
      </c>
      <c r="Y177" s="468"/>
      <c r="Z177" s="462" t="s">
        <v>153</v>
      </c>
      <c r="AA177" s="463"/>
      <c r="AB177" s="462" t="s">
        <v>153</v>
      </c>
      <c r="AC177" s="463"/>
      <c r="AD177" s="191"/>
      <c r="AE177" s="191"/>
      <c r="AF177" s="191"/>
      <c r="AG177" s="191"/>
      <c r="AH177" s="191"/>
      <c r="AJ177" s="177" t="s">
        <v>29</v>
      </c>
      <c r="AK177" s="11" t="s">
        <v>29</v>
      </c>
      <c r="AL177" s="177"/>
      <c r="AM177" s="11"/>
      <c r="AN177" s="177"/>
      <c r="AO177" s="11"/>
      <c r="AP177" s="177"/>
      <c r="AQ177" s="11"/>
      <c r="AR177" s="177"/>
    </row>
    <row r="178" spans="1:44" s="67" customFormat="1" outlineLevel="1">
      <c r="A178" s="179" t="s">
        <v>49</v>
      </c>
      <c r="B178" s="170" t="s">
        <v>114</v>
      </c>
      <c r="C178" s="195" t="s">
        <v>133</v>
      </c>
      <c r="D178" s="199"/>
      <c r="E178" s="197" t="s">
        <v>70</v>
      </c>
      <c r="F178" s="198" t="s">
        <v>131</v>
      </c>
      <c r="G178" s="174" t="s">
        <v>2</v>
      </c>
      <c r="H178" s="174" t="s">
        <v>2</v>
      </c>
      <c r="I178" s="174" t="s">
        <v>2</v>
      </c>
      <c r="J178" s="174" t="s">
        <v>2</v>
      </c>
      <c r="K178" s="174" t="s">
        <v>2</v>
      </c>
      <c r="L178" s="174" t="s">
        <v>2</v>
      </c>
      <c r="M178" s="174" t="s">
        <v>2</v>
      </c>
      <c r="N178" s="117"/>
      <c r="O178" s="117"/>
      <c r="P178" s="117"/>
      <c r="Q178" s="117"/>
      <c r="R178" s="117"/>
      <c r="S178" s="117"/>
      <c r="T178" s="117"/>
      <c r="U178" s="117"/>
      <c r="V178" s="117"/>
      <c r="W178" s="117"/>
      <c r="X178" s="467" t="s">
        <v>153</v>
      </c>
      <c r="Y178" s="468"/>
      <c r="Z178" s="462" t="s">
        <v>153</v>
      </c>
      <c r="AA178" s="463"/>
      <c r="AB178" s="462" t="s">
        <v>153</v>
      </c>
      <c r="AC178" s="463"/>
      <c r="AD178" s="191"/>
      <c r="AE178" s="191"/>
      <c r="AF178" s="191"/>
      <c r="AG178" s="191"/>
      <c r="AH178" s="191"/>
      <c r="AJ178" s="177" t="s">
        <v>29</v>
      </c>
      <c r="AK178" s="11" t="s">
        <v>29</v>
      </c>
      <c r="AL178" s="177"/>
      <c r="AM178" s="11"/>
      <c r="AN178" s="177"/>
      <c r="AO178" s="11"/>
      <c r="AP178" s="177"/>
      <c r="AQ178" s="11"/>
      <c r="AR178" s="177"/>
    </row>
    <row r="179" spans="1:44" s="67" customFormat="1" outlineLevel="1">
      <c r="A179" s="179" t="s">
        <v>49</v>
      </c>
      <c r="B179" s="170" t="s">
        <v>114</v>
      </c>
      <c r="C179" s="195" t="s">
        <v>77</v>
      </c>
      <c r="D179" s="199"/>
      <c r="E179" s="197" t="s">
        <v>70</v>
      </c>
      <c r="F179" s="198" t="s">
        <v>55</v>
      </c>
      <c r="G179" s="174" t="s">
        <v>2</v>
      </c>
      <c r="H179" s="174" t="s">
        <v>2</v>
      </c>
      <c r="I179" s="174" t="s">
        <v>2</v>
      </c>
      <c r="J179" s="174" t="s">
        <v>2</v>
      </c>
      <c r="K179" s="174" t="s">
        <v>2</v>
      </c>
      <c r="L179" s="174" t="s">
        <v>2</v>
      </c>
      <c r="M179" s="174" t="s">
        <v>2</v>
      </c>
      <c r="N179" s="117"/>
      <c r="O179" s="117"/>
      <c r="P179" s="117"/>
      <c r="Q179" s="117"/>
      <c r="R179" s="117"/>
      <c r="S179" s="117"/>
      <c r="T179" s="117"/>
      <c r="U179" s="117"/>
      <c r="V179" s="117"/>
      <c r="W179" s="117"/>
      <c r="X179" s="467" t="s">
        <v>153</v>
      </c>
      <c r="Y179" s="468"/>
      <c r="Z179" s="462" t="s">
        <v>153</v>
      </c>
      <c r="AA179" s="463"/>
      <c r="AB179" s="462" t="s">
        <v>153</v>
      </c>
      <c r="AC179" s="463"/>
      <c r="AD179" s="191"/>
      <c r="AE179" s="191"/>
      <c r="AF179" s="191"/>
      <c r="AG179" s="191"/>
      <c r="AH179" s="191"/>
      <c r="AJ179" s="177" t="s">
        <v>29</v>
      </c>
      <c r="AK179" s="11" t="s">
        <v>29</v>
      </c>
      <c r="AL179" s="177"/>
      <c r="AM179" s="11"/>
      <c r="AN179" s="177"/>
      <c r="AO179" s="11"/>
      <c r="AP179" s="177"/>
      <c r="AQ179" s="11"/>
      <c r="AR179" s="177"/>
    </row>
    <row r="180" spans="1:44" s="178" customFormat="1">
      <c r="A180" s="169"/>
      <c r="B180" s="189" t="s">
        <v>114</v>
      </c>
      <c r="C180" s="171"/>
      <c r="D180" s="172"/>
      <c r="E180" s="172"/>
      <c r="F180" s="173"/>
      <c r="G180" s="174"/>
      <c r="H180" s="174"/>
      <c r="I180" s="174"/>
      <c r="J180" s="174"/>
      <c r="K180" s="174"/>
      <c r="L180" s="174"/>
      <c r="M180" s="174"/>
      <c r="N180" s="117"/>
      <c r="O180" s="117"/>
      <c r="P180" s="117"/>
      <c r="Q180" s="117"/>
      <c r="R180" s="117"/>
      <c r="S180" s="117"/>
      <c r="T180" s="117"/>
      <c r="U180" s="117"/>
      <c r="V180" s="117"/>
      <c r="W180" s="117"/>
      <c r="X180" s="489"/>
      <c r="Y180" s="489"/>
      <c r="Z180" s="457"/>
      <c r="AA180" s="457"/>
      <c r="AB180" s="457"/>
      <c r="AC180" s="457"/>
      <c r="AD180" s="175"/>
      <c r="AE180" s="175"/>
      <c r="AF180" s="175"/>
      <c r="AG180" s="175"/>
      <c r="AH180" s="175"/>
      <c r="AI180" s="176"/>
      <c r="AJ180" s="177"/>
      <c r="AK180" s="11"/>
      <c r="AL180" s="177"/>
      <c r="AM180" s="11"/>
      <c r="AN180" s="177"/>
      <c r="AO180" s="11"/>
      <c r="AP180" s="177"/>
      <c r="AQ180" s="11"/>
      <c r="AR180" s="177"/>
    </row>
    <row r="181" spans="1:44" s="178" customFormat="1">
      <c r="A181" s="179" t="s">
        <v>49</v>
      </c>
      <c r="B181" s="170" t="s">
        <v>135</v>
      </c>
      <c r="C181" s="171" t="s">
        <v>136</v>
      </c>
      <c r="D181" s="172"/>
      <c r="E181" s="197" t="s">
        <v>69</v>
      </c>
      <c r="F181" s="173" t="s">
        <v>139</v>
      </c>
      <c r="G181" s="174" t="s">
        <v>2</v>
      </c>
      <c r="H181" s="174" t="s">
        <v>2</v>
      </c>
      <c r="I181" s="174" t="s">
        <v>2</v>
      </c>
      <c r="J181" s="174" t="s">
        <v>2</v>
      </c>
      <c r="K181" s="174" t="s">
        <v>2</v>
      </c>
      <c r="L181" s="174" t="s">
        <v>2</v>
      </c>
      <c r="M181" s="174" t="s">
        <v>2</v>
      </c>
      <c r="N181" s="117"/>
      <c r="O181" s="117"/>
      <c r="P181" s="117"/>
      <c r="Q181" s="117"/>
      <c r="R181" s="117"/>
      <c r="S181" s="117"/>
      <c r="T181" s="117"/>
      <c r="U181" s="117"/>
      <c r="V181" s="117"/>
      <c r="W181" s="117"/>
      <c r="X181" s="487" t="s">
        <v>152</v>
      </c>
      <c r="Y181" s="488"/>
      <c r="Z181" s="464" t="s">
        <v>152</v>
      </c>
      <c r="AA181" s="465"/>
      <c r="AB181" s="464" t="s">
        <v>152</v>
      </c>
      <c r="AC181" s="465"/>
      <c r="AD181" s="175"/>
      <c r="AE181" s="175"/>
      <c r="AF181" s="175"/>
      <c r="AG181" s="175"/>
      <c r="AH181" s="175"/>
      <c r="AI181" s="176"/>
      <c r="AJ181" s="177"/>
      <c r="AK181" s="11"/>
      <c r="AL181" s="177"/>
      <c r="AM181" s="11"/>
      <c r="AN181" s="177"/>
      <c r="AO181" s="11"/>
      <c r="AP181" s="177"/>
      <c r="AQ181" s="11"/>
      <c r="AR181" s="177"/>
    </row>
    <row r="182" spans="1:44" s="178" customFormat="1">
      <c r="A182" s="179" t="s">
        <v>49</v>
      </c>
      <c r="B182" s="170" t="s">
        <v>135</v>
      </c>
      <c r="C182" s="171" t="s">
        <v>151</v>
      </c>
      <c r="D182" s="172"/>
      <c r="E182" s="197" t="s">
        <v>138</v>
      </c>
      <c r="F182" s="173" t="s">
        <v>139</v>
      </c>
      <c r="G182" s="174" t="s">
        <v>2</v>
      </c>
      <c r="H182" s="174" t="s">
        <v>2</v>
      </c>
      <c r="I182" s="174" t="s">
        <v>2</v>
      </c>
      <c r="J182" s="174" t="s">
        <v>2</v>
      </c>
      <c r="K182" s="174" t="s">
        <v>2</v>
      </c>
      <c r="L182" s="174" t="s">
        <v>2</v>
      </c>
      <c r="M182" s="174" t="s">
        <v>2</v>
      </c>
      <c r="N182" s="117"/>
      <c r="O182" s="117"/>
      <c r="P182" s="117"/>
      <c r="Q182" s="117"/>
      <c r="R182" s="117"/>
      <c r="S182" s="117"/>
      <c r="T182" s="117"/>
      <c r="U182" s="117"/>
      <c r="V182" s="117"/>
      <c r="W182" s="117"/>
      <c r="X182" s="487" t="s">
        <v>152</v>
      </c>
      <c r="Y182" s="488"/>
      <c r="Z182" s="464" t="s">
        <v>152</v>
      </c>
      <c r="AA182" s="465"/>
      <c r="AB182" s="464" t="s">
        <v>152</v>
      </c>
      <c r="AC182" s="465"/>
      <c r="AD182" s="175"/>
      <c r="AE182" s="175"/>
      <c r="AF182" s="175"/>
      <c r="AG182" s="175"/>
      <c r="AH182" s="175"/>
      <c r="AI182" s="176"/>
      <c r="AJ182" s="177"/>
      <c r="AK182" s="11"/>
      <c r="AL182" s="177"/>
      <c r="AM182" s="11"/>
      <c r="AN182" s="177"/>
      <c r="AO182" s="11"/>
      <c r="AP182" s="177"/>
      <c r="AQ182" s="11"/>
      <c r="AR182" s="177"/>
    </row>
    <row r="183" spans="1:44" s="178" customFormat="1">
      <c r="A183" s="179" t="s">
        <v>49</v>
      </c>
      <c r="B183" s="170" t="s">
        <v>135</v>
      </c>
      <c r="C183" s="171" t="s">
        <v>137</v>
      </c>
      <c r="D183" s="172"/>
      <c r="E183" s="197" t="s">
        <v>138</v>
      </c>
      <c r="F183" s="173" t="s">
        <v>139</v>
      </c>
      <c r="G183" s="174" t="s">
        <v>2</v>
      </c>
      <c r="H183" s="174" t="s">
        <v>2</v>
      </c>
      <c r="I183" s="174" t="s">
        <v>2</v>
      </c>
      <c r="J183" s="174" t="s">
        <v>2</v>
      </c>
      <c r="K183" s="174" t="s">
        <v>2</v>
      </c>
      <c r="L183" s="174" t="s">
        <v>2</v>
      </c>
      <c r="M183" s="174" t="s">
        <v>2</v>
      </c>
      <c r="N183" s="117"/>
      <c r="O183" s="117"/>
      <c r="P183" s="117"/>
      <c r="Q183" s="117"/>
      <c r="R183" s="117"/>
      <c r="S183" s="117"/>
      <c r="T183" s="117"/>
      <c r="U183" s="117"/>
      <c r="V183" s="117"/>
      <c r="W183" s="117"/>
      <c r="X183" s="487" t="s">
        <v>152</v>
      </c>
      <c r="Y183" s="488"/>
      <c r="Z183" s="464" t="s">
        <v>152</v>
      </c>
      <c r="AA183" s="465"/>
      <c r="AB183" s="464" t="s">
        <v>152</v>
      </c>
      <c r="AC183" s="465"/>
      <c r="AD183" s="175"/>
      <c r="AE183" s="175"/>
      <c r="AF183" s="175"/>
      <c r="AG183" s="175"/>
      <c r="AH183" s="175"/>
      <c r="AI183" s="176"/>
      <c r="AJ183" s="177"/>
      <c r="AK183" s="11"/>
      <c r="AL183" s="177"/>
      <c r="AM183" s="11"/>
      <c r="AN183" s="177"/>
      <c r="AO183" s="11"/>
      <c r="AP183" s="177"/>
      <c r="AQ183" s="11"/>
      <c r="AR183" s="177"/>
    </row>
    <row r="184" spans="1:44" s="155" customFormat="1">
      <c r="A184" s="141"/>
      <c r="B184" s="104"/>
      <c r="C184" s="152"/>
      <c r="D184" s="152"/>
      <c r="E184" s="222"/>
      <c r="F184" s="153"/>
      <c r="G184" s="148"/>
      <c r="H184" s="148"/>
      <c r="I184" s="148"/>
      <c r="J184" s="148"/>
      <c r="K184" s="148"/>
      <c r="L184" s="148"/>
      <c r="M184" s="148"/>
      <c r="N184" s="154"/>
      <c r="O184" s="154"/>
      <c r="P184" s="154"/>
      <c r="Q184" s="154"/>
      <c r="R184" s="154"/>
      <c r="S184" s="154"/>
      <c r="T184" s="154"/>
      <c r="U184" s="154"/>
      <c r="V184" s="154"/>
      <c r="W184" s="154"/>
      <c r="X184" s="486"/>
      <c r="Y184" s="486"/>
      <c r="Z184" s="466"/>
      <c r="AA184" s="466"/>
      <c r="AB184" s="466"/>
      <c r="AC184" s="466"/>
      <c r="AD184" s="149"/>
      <c r="AE184" s="149"/>
      <c r="AF184" s="149"/>
      <c r="AG184" s="149"/>
      <c r="AH184" s="149"/>
      <c r="AI184" s="150"/>
      <c r="AJ184" s="105"/>
      <c r="AK184" s="106"/>
      <c r="AL184" s="105"/>
      <c r="AM184" s="106"/>
      <c r="AN184" s="105"/>
      <c r="AO184" s="106"/>
      <c r="AP184" s="105"/>
      <c r="AQ184" s="106"/>
      <c r="AR184" s="105"/>
    </row>
    <row r="185" spans="1:44" s="67" customFormat="1" outlineLevel="1">
      <c r="A185" s="179" t="s">
        <v>49</v>
      </c>
      <c r="B185" s="170" t="s">
        <v>115</v>
      </c>
      <c r="C185" s="195" t="s">
        <v>99</v>
      </c>
      <c r="D185" s="199">
        <v>24</v>
      </c>
      <c r="E185" s="200" t="s">
        <v>71</v>
      </c>
      <c r="F185" s="198" t="s">
        <v>58</v>
      </c>
      <c r="G185" s="174" t="s">
        <v>2</v>
      </c>
      <c r="H185" s="174" t="s">
        <v>2</v>
      </c>
      <c r="I185" s="174" t="s">
        <v>2</v>
      </c>
      <c r="J185" s="174" t="s">
        <v>2</v>
      </c>
      <c r="K185" s="174" t="s">
        <v>2</v>
      </c>
      <c r="L185" s="174" t="s">
        <v>2</v>
      </c>
      <c r="M185" s="174" t="s">
        <v>2</v>
      </c>
      <c r="N185" s="117">
        <v>125000</v>
      </c>
      <c r="O185" s="117">
        <v>64952.164867388557</v>
      </c>
      <c r="P185" s="117">
        <v>59685.385711711417</v>
      </c>
      <c r="Q185" s="117">
        <v>29394.238487623479</v>
      </c>
      <c r="R185" s="117">
        <v>4197.8605245482686</v>
      </c>
      <c r="S185" s="117">
        <v>119000</v>
      </c>
      <c r="T185" s="117">
        <v>61834.460953753907</v>
      </c>
      <c r="U185" s="117">
        <v>56820.487197549272</v>
      </c>
      <c r="V185" s="117">
        <v>27983.315040217552</v>
      </c>
      <c r="W185" s="117">
        <v>3996.3632193699518</v>
      </c>
      <c r="X185" s="454">
        <v>1119.9999999999998</v>
      </c>
      <c r="Y185" s="454"/>
      <c r="Z185" s="454">
        <v>1199.9999999999998</v>
      </c>
      <c r="AA185" s="454"/>
      <c r="AB185" s="454">
        <v>1319.9999999999998</v>
      </c>
      <c r="AC185" s="454"/>
      <c r="AD185" s="191"/>
      <c r="AE185" s="191"/>
      <c r="AF185" s="191"/>
      <c r="AG185" s="191"/>
      <c r="AH185" s="191"/>
      <c r="AJ185" s="177"/>
      <c r="AK185" s="11"/>
      <c r="AL185" s="177"/>
      <c r="AM185" s="11" t="s">
        <v>29</v>
      </c>
      <c r="AN185" s="177"/>
      <c r="AO185" s="11"/>
      <c r="AP185" s="177"/>
      <c r="AQ185" s="11"/>
      <c r="AR185" s="177"/>
    </row>
    <row r="186" spans="1:44" s="67" customFormat="1" outlineLevel="1">
      <c r="A186" s="179" t="s">
        <v>49</v>
      </c>
      <c r="B186" s="170" t="s">
        <v>115</v>
      </c>
      <c r="C186" s="195" t="s">
        <v>100</v>
      </c>
      <c r="D186" s="199">
        <v>42</v>
      </c>
      <c r="E186" s="200" t="s">
        <v>71</v>
      </c>
      <c r="F186" s="198" t="s">
        <v>59</v>
      </c>
      <c r="G186" s="174" t="s">
        <v>2</v>
      </c>
      <c r="H186" s="174" t="s">
        <v>2</v>
      </c>
      <c r="I186" s="174" t="s">
        <v>2</v>
      </c>
      <c r="J186" s="174" t="s">
        <v>2</v>
      </c>
      <c r="K186" s="174" t="s">
        <v>2</v>
      </c>
      <c r="L186" s="174" t="s">
        <v>2</v>
      </c>
      <c r="M186" s="174" t="s">
        <v>2</v>
      </c>
      <c r="N186" s="117">
        <v>70000</v>
      </c>
      <c r="O186" s="117">
        <v>35142.57959388318</v>
      </c>
      <c r="P186" s="117">
        <v>33431.624467285037</v>
      </c>
      <c r="Q186" s="117">
        <v>18551.798696415139</v>
      </c>
      <c r="R186" s="117">
        <v>3397.7813988468288</v>
      </c>
      <c r="S186" s="117">
        <v>67000</v>
      </c>
      <c r="T186" s="117">
        <v>33636.469039859614</v>
      </c>
      <c r="U186" s="117">
        <v>31998.84056154425</v>
      </c>
      <c r="V186" s="117">
        <v>17756.72160942592</v>
      </c>
      <c r="W186" s="117">
        <v>3252.1621960391076</v>
      </c>
      <c r="X186" s="454">
        <v>819.99999999999977</v>
      </c>
      <c r="Y186" s="454"/>
      <c r="Z186" s="454">
        <v>899.99999999999977</v>
      </c>
      <c r="AA186" s="454"/>
      <c r="AB186" s="454">
        <v>889.99999999999977</v>
      </c>
      <c r="AC186" s="454"/>
      <c r="AD186" s="191"/>
      <c r="AE186" s="191"/>
      <c r="AF186" s="191"/>
      <c r="AG186" s="191"/>
      <c r="AH186" s="191"/>
      <c r="AJ186" s="177"/>
      <c r="AK186" s="11"/>
      <c r="AL186" s="177"/>
      <c r="AM186" s="11" t="s">
        <v>29</v>
      </c>
      <c r="AN186" s="177"/>
      <c r="AO186" s="11"/>
      <c r="AP186" s="177"/>
      <c r="AQ186" s="11"/>
      <c r="AR186" s="177"/>
    </row>
    <row r="187" spans="1:44" s="67" customFormat="1" outlineLevel="1">
      <c r="A187" s="179" t="s">
        <v>49</v>
      </c>
      <c r="B187" s="170" t="s">
        <v>115</v>
      </c>
      <c r="C187" s="195" t="s">
        <v>101</v>
      </c>
      <c r="D187" s="199">
        <v>42</v>
      </c>
      <c r="E187" s="200" t="s">
        <v>71</v>
      </c>
      <c r="F187" s="198" t="s">
        <v>52</v>
      </c>
      <c r="G187" s="174" t="s">
        <v>2</v>
      </c>
      <c r="H187" s="174" t="s">
        <v>2</v>
      </c>
      <c r="I187" s="174" t="s">
        <v>2</v>
      </c>
      <c r="J187" s="174" t="s">
        <v>2</v>
      </c>
      <c r="K187" s="174" t="s">
        <v>2</v>
      </c>
      <c r="L187" s="174" t="s">
        <v>2</v>
      </c>
      <c r="M187" s="174" t="s">
        <v>2</v>
      </c>
      <c r="N187" s="117">
        <v>65000</v>
      </c>
      <c r="O187" s="117">
        <v>33164.478752086274</v>
      </c>
      <c r="P187" s="117">
        <v>34414.157786622156</v>
      </c>
      <c r="Q187" s="117">
        <v>17060.518038259084</v>
      </c>
      <c r="R187" s="117">
        <v>4263.3040184876108</v>
      </c>
      <c r="S187" s="117">
        <v>62000</v>
      </c>
      <c r="T187" s="117">
        <v>31633.810501989981</v>
      </c>
      <c r="U187" s="117">
        <v>32825.812042624217</v>
      </c>
      <c r="V187" s="117">
        <v>16273.109513416357</v>
      </c>
      <c r="W187" s="117">
        <v>4066.5361407112591</v>
      </c>
      <c r="X187" s="454">
        <v>699.99999999999989</v>
      </c>
      <c r="Y187" s="454"/>
      <c r="Z187" s="454">
        <v>759.99999999999989</v>
      </c>
      <c r="AA187" s="454"/>
      <c r="AB187" s="454">
        <v>819.99999999999977</v>
      </c>
      <c r="AC187" s="454"/>
      <c r="AD187" s="191"/>
      <c r="AE187" s="191"/>
      <c r="AF187" s="191"/>
      <c r="AG187" s="191"/>
      <c r="AH187" s="191"/>
      <c r="AJ187" s="177"/>
      <c r="AK187" s="11"/>
      <c r="AL187" s="177"/>
      <c r="AM187" s="11" t="s">
        <v>29</v>
      </c>
      <c r="AN187" s="177"/>
      <c r="AO187" s="11"/>
      <c r="AP187" s="177"/>
      <c r="AQ187" s="11"/>
      <c r="AR187" s="177"/>
    </row>
    <row r="188" spans="1:44" s="67" customFormat="1" outlineLevel="1">
      <c r="A188" s="179" t="s">
        <v>49</v>
      </c>
      <c r="B188" s="170" t="s">
        <v>115</v>
      </c>
      <c r="C188" s="195" t="s">
        <v>102</v>
      </c>
      <c r="D188" s="199">
        <v>63</v>
      </c>
      <c r="E188" s="200" t="s">
        <v>71</v>
      </c>
      <c r="F188" s="198" t="s">
        <v>53</v>
      </c>
      <c r="G188" s="174" t="s">
        <v>2</v>
      </c>
      <c r="H188" s="174" t="s">
        <v>2</v>
      </c>
      <c r="I188" s="174" t="s">
        <v>2</v>
      </c>
      <c r="J188" s="174" t="s">
        <v>2</v>
      </c>
      <c r="K188" s="174" t="s">
        <v>2</v>
      </c>
      <c r="L188" s="174" t="s">
        <v>2</v>
      </c>
      <c r="M188" s="174" t="s">
        <v>2</v>
      </c>
      <c r="N188" s="117">
        <v>65000</v>
      </c>
      <c r="O188" s="117">
        <v>31455.985526461165</v>
      </c>
      <c r="P188" s="117">
        <v>37754.184620483924</v>
      </c>
      <c r="Q188" s="117">
        <v>14642.235664567452</v>
      </c>
      <c r="R188" s="117">
        <v>3396.8622251684897</v>
      </c>
      <c r="S188" s="117">
        <v>62000</v>
      </c>
      <c r="T188" s="117">
        <v>30004.170809855263</v>
      </c>
      <c r="U188" s="117">
        <v>36011.683791846204</v>
      </c>
      <c r="V188" s="117">
        <v>13966.440172356646</v>
      </c>
      <c r="W188" s="117">
        <v>3240.0839686222516</v>
      </c>
      <c r="X188" s="454">
        <v>579.99999999999989</v>
      </c>
      <c r="Y188" s="454"/>
      <c r="Z188" s="454">
        <v>669.99999999999989</v>
      </c>
      <c r="AA188" s="454"/>
      <c r="AB188" s="454">
        <v>799.99999999999977</v>
      </c>
      <c r="AC188" s="454"/>
      <c r="AD188" s="191"/>
      <c r="AE188" s="191"/>
      <c r="AF188" s="191"/>
      <c r="AG188" s="191"/>
      <c r="AH188" s="191"/>
      <c r="AJ188" s="177"/>
      <c r="AK188" s="11"/>
      <c r="AL188" s="177"/>
      <c r="AM188" s="11" t="s">
        <v>29</v>
      </c>
      <c r="AN188" s="177"/>
      <c r="AO188" s="11"/>
      <c r="AP188" s="177"/>
      <c r="AQ188" s="11"/>
      <c r="AR188" s="177"/>
    </row>
    <row r="189" spans="1:44" s="67" customFormat="1" outlineLevel="1">
      <c r="A189" s="179" t="s">
        <v>49</v>
      </c>
      <c r="B189" s="170" t="s">
        <v>115</v>
      </c>
      <c r="C189" s="195" t="s">
        <v>103</v>
      </c>
      <c r="D189" s="199">
        <v>21</v>
      </c>
      <c r="E189" s="200" t="s">
        <v>71</v>
      </c>
      <c r="F189" s="198" t="s">
        <v>54</v>
      </c>
      <c r="G189" s="174" t="s">
        <v>2</v>
      </c>
      <c r="H189" s="174" t="s">
        <v>2</v>
      </c>
      <c r="I189" s="174" t="s">
        <v>2</v>
      </c>
      <c r="J189" s="174" t="s">
        <v>2</v>
      </c>
      <c r="K189" s="174" t="s">
        <v>2</v>
      </c>
      <c r="L189" s="174" t="s">
        <v>2</v>
      </c>
      <c r="M189" s="174" t="s">
        <v>2</v>
      </c>
      <c r="N189" s="117">
        <v>50000</v>
      </c>
      <c r="O189" s="117">
        <v>24060.498158524028</v>
      </c>
      <c r="P189" s="117">
        <v>36337.295561257437</v>
      </c>
      <c r="Q189" s="117">
        <v>19195.859733640536</v>
      </c>
      <c r="R189" s="117">
        <v>4917.8754080047474</v>
      </c>
      <c r="S189" s="117">
        <v>48000</v>
      </c>
      <c r="T189" s="117">
        <v>23098.078232183067</v>
      </c>
      <c r="U189" s="117">
        <v>34883.803738807139</v>
      </c>
      <c r="V189" s="117">
        <v>18428.025344294914</v>
      </c>
      <c r="W189" s="117">
        <v>4721.1603916845579</v>
      </c>
      <c r="X189" s="454">
        <v>959.99999999999977</v>
      </c>
      <c r="Y189" s="454"/>
      <c r="Z189" s="454">
        <v>1079.9999999999998</v>
      </c>
      <c r="AA189" s="454"/>
      <c r="AB189" s="454">
        <v>1159.9999999999998</v>
      </c>
      <c r="AC189" s="454"/>
      <c r="AD189" s="191"/>
      <c r="AE189" s="191"/>
      <c r="AF189" s="191"/>
      <c r="AG189" s="191"/>
      <c r="AH189" s="191"/>
      <c r="AJ189" s="177"/>
      <c r="AK189" s="11"/>
      <c r="AL189" s="177"/>
      <c r="AM189" s="11" t="s">
        <v>29</v>
      </c>
      <c r="AN189" s="177"/>
      <c r="AO189" s="11"/>
      <c r="AP189" s="177"/>
      <c r="AQ189" s="11"/>
      <c r="AR189" s="177"/>
    </row>
    <row r="190" spans="1:44" s="67" customFormat="1" outlineLevel="1">
      <c r="A190" s="179" t="s">
        <v>49</v>
      </c>
      <c r="B190" s="170" t="s">
        <v>115</v>
      </c>
      <c r="C190" s="195" t="s">
        <v>104</v>
      </c>
      <c r="D190" s="199">
        <v>28</v>
      </c>
      <c r="E190" s="200" t="s">
        <v>71</v>
      </c>
      <c r="F190" s="198" t="s">
        <v>55</v>
      </c>
      <c r="G190" s="174" t="s">
        <v>2</v>
      </c>
      <c r="H190" s="174" t="s">
        <v>2</v>
      </c>
      <c r="I190" s="174" t="s">
        <v>2</v>
      </c>
      <c r="J190" s="174" t="s">
        <v>2</v>
      </c>
      <c r="K190" s="174" t="s">
        <v>2</v>
      </c>
      <c r="L190" s="174" t="s">
        <v>2</v>
      </c>
      <c r="M190" s="174" t="s">
        <v>2</v>
      </c>
      <c r="N190" s="117">
        <v>35000</v>
      </c>
      <c r="O190" s="117">
        <v>17665.744610481375</v>
      </c>
      <c r="P190" s="117">
        <v>21835.142367479479</v>
      </c>
      <c r="Q190" s="117">
        <v>11752.608316545897</v>
      </c>
      <c r="R190" s="117">
        <v>3067.5907273219277</v>
      </c>
      <c r="S190" s="117">
        <v>33000</v>
      </c>
      <c r="T190" s="117">
        <v>16656.273489882438</v>
      </c>
      <c r="U190" s="117">
        <v>20587.419946480652</v>
      </c>
      <c r="V190" s="117">
        <v>11081.03069845756</v>
      </c>
      <c r="W190" s="117">
        <v>2892.2998286178176</v>
      </c>
      <c r="X190" s="454">
        <v>899.99999999999977</v>
      </c>
      <c r="Y190" s="454"/>
      <c r="Z190" s="454">
        <v>959.99999999999977</v>
      </c>
      <c r="AA190" s="454"/>
      <c r="AB190" s="454">
        <v>719.99999999999989</v>
      </c>
      <c r="AC190" s="454"/>
      <c r="AD190" s="191"/>
      <c r="AE190" s="191"/>
      <c r="AF190" s="191"/>
      <c r="AG190" s="191"/>
      <c r="AH190" s="191"/>
      <c r="AJ190" s="177"/>
      <c r="AK190" s="11"/>
      <c r="AL190" s="177"/>
      <c r="AM190" s="11" t="s">
        <v>29</v>
      </c>
      <c r="AN190" s="177"/>
      <c r="AO190" s="11"/>
      <c r="AP190" s="177"/>
      <c r="AQ190" s="11"/>
      <c r="AR190" s="177"/>
    </row>
    <row r="191" spans="1:44" s="67" customFormat="1" outlineLevel="1">
      <c r="A191" s="179" t="s">
        <v>49</v>
      </c>
      <c r="B191" s="170" t="s">
        <v>115</v>
      </c>
      <c r="C191" s="195" t="s">
        <v>105</v>
      </c>
      <c r="D191" s="199">
        <v>21</v>
      </c>
      <c r="E191" s="200" t="s">
        <v>71</v>
      </c>
      <c r="F191" s="198" t="s">
        <v>60</v>
      </c>
      <c r="G191" s="174" t="s">
        <v>2</v>
      </c>
      <c r="H191" s="174" t="s">
        <v>2</v>
      </c>
      <c r="I191" s="174" t="s">
        <v>2</v>
      </c>
      <c r="J191" s="174" t="s">
        <v>2</v>
      </c>
      <c r="K191" s="174" t="s">
        <v>2</v>
      </c>
      <c r="L191" s="174" t="s">
        <v>2</v>
      </c>
      <c r="M191" s="174" t="s">
        <v>2</v>
      </c>
      <c r="N191" s="117">
        <v>50000</v>
      </c>
      <c r="O191" s="117">
        <v>28207.073654721604</v>
      </c>
      <c r="P191" s="117">
        <v>22338.041321349363</v>
      </c>
      <c r="Q191" s="117">
        <v>9565.7756507528884</v>
      </c>
      <c r="R191" s="117">
        <v>2497.9572779269288</v>
      </c>
      <c r="S191" s="117">
        <v>48000</v>
      </c>
      <c r="T191" s="117">
        <v>27078.790708532739</v>
      </c>
      <c r="U191" s="117">
        <v>21444.519668495388</v>
      </c>
      <c r="V191" s="117">
        <v>9183.1446247227741</v>
      </c>
      <c r="W191" s="117">
        <v>2398.0389868098518</v>
      </c>
      <c r="X191" s="454">
        <v>379.99999999999994</v>
      </c>
      <c r="Y191" s="454"/>
      <c r="Z191" s="454">
        <v>399.99999999999989</v>
      </c>
      <c r="AA191" s="454"/>
      <c r="AB191" s="454">
        <v>399.99999999999989</v>
      </c>
      <c r="AC191" s="454"/>
      <c r="AD191" s="191"/>
      <c r="AE191" s="191"/>
      <c r="AF191" s="191"/>
      <c r="AG191" s="191"/>
      <c r="AH191" s="191"/>
      <c r="AJ191" s="177"/>
      <c r="AK191" s="11"/>
      <c r="AL191" s="177"/>
      <c r="AM191" s="11" t="s">
        <v>29</v>
      </c>
      <c r="AN191" s="177"/>
      <c r="AO191" s="11"/>
      <c r="AP191" s="177"/>
      <c r="AQ191" s="11"/>
      <c r="AR191" s="177"/>
    </row>
    <row r="192" spans="1:44" s="203" customFormat="1" outlineLevel="1">
      <c r="A192" s="179" t="s">
        <v>49</v>
      </c>
      <c r="B192" s="170" t="s">
        <v>115</v>
      </c>
      <c r="C192" s="201" t="s">
        <v>214</v>
      </c>
      <c r="D192" s="200"/>
      <c r="E192" s="200" t="s">
        <v>71</v>
      </c>
      <c r="F192" s="198" t="s">
        <v>213</v>
      </c>
      <c r="G192" s="174" t="s">
        <v>2</v>
      </c>
      <c r="H192" s="174" t="s">
        <v>2</v>
      </c>
      <c r="I192" s="174" t="s">
        <v>2</v>
      </c>
      <c r="J192" s="174" t="s">
        <v>2</v>
      </c>
      <c r="K192" s="174" t="s">
        <v>2</v>
      </c>
      <c r="L192" s="174" t="s">
        <v>2</v>
      </c>
      <c r="M192" s="174" t="s">
        <v>2</v>
      </c>
      <c r="N192" s="117"/>
      <c r="O192" s="117"/>
      <c r="P192" s="117"/>
      <c r="Q192" s="117"/>
      <c r="R192" s="117"/>
      <c r="S192" s="117"/>
      <c r="T192" s="117"/>
      <c r="U192" s="117"/>
      <c r="V192" s="117"/>
      <c r="W192" s="117"/>
      <c r="X192" s="467" t="s">
        <v>153</v>
      </c>
      <c r="Y192" s="468"/>
      <c r="Z192" s="462" t="s">
        <v>153</v>
      </c>
      <c r="AA192" s="463"/>
      <c r="AB192" s="462" t="s">
        <v>153</v>
      </c>
      <c r="AC192" s="463"/>
      <c r="AD192" s="202"/>
      <c r="AE192" s="202"/>
      <c r="AF192" s="202"/>
      <c r="AG192" s="202"/>
      <c r="AH192" s="202"/>
      <c r="AJ192" s="177"/>
      <c r="AK192" s="11"/>
      <c r="AL192" s="177"/>
      <c r="AM192" s="11" t="s">
        <v>29</v>
      </c>
      <c r="AN192" s="177"/>
      <c r="AO192" s="11"/>
      <c r="AP192" s="177"/>
      <c r="AQ192" s="11"/>
      <c r="AR192" s="177"/>
    </row>
    <row r="193" spans="1:44" s="67" customFormat="1" outlineLevel="1">
      <c r="A193" s="179" t="s">
        <v>49</v>
      </c>
      <c r="B193" s="170" t="s">
        <v>115</v>
      </c>
      <c r="C193" s="195" t="s">
        <v>215</v>
      </c>
      <c r="D193" s="172"/>
      <c r="E193" s="200" t="s">
        <v>71</v>
      </c>
      <c r="F193" s="198" t="s">
        <v>217</v>
      </c>
      <c r="G193" s="174" t="s">
        <v>2</v>
      </c>
      <c r="H193" s="174" t="s">
        <v>2</v>
      </c>
      <c r="I193" s="174" t="s">
        <v>2</v>
      </c>
      <c r="J193" s="174" t="s">
        <v>2</v>
      </c>
      <c r="K193" s="174" t="s">
        <v>2</v>
      </c>
      <c r="L193" s="174" t="s">
        <v>2</v>
      </c>
      <c r="M193" s="174" t="s">
        <v>2</v>
      </c>
      <c r="N193" s="117"/>
      <c r="O193" s="117"/>
      <c r="P193" s="117"/>
      <c r="Q193" s="117"/>
      <c r="R193" s="117"/>
      <c r="S193" s="117"/>
      <c r="T193" s="117"/>
      <c r="U193" s="117"/>
      <c r="V193" s="117"/>
      <c r="W193" s="117"/>
      <c r="X193" s="467" t="s">
        <v>153</v>
      </c>
      <c r="Y193" s="468"/>
      <c r="Z193" s="462" t="s">
        <v>153</v>
      </c>
      <c r="AA193" s="463"/>
      <c r="AB193" s="462" t="s">
        <v>153</v>
      </c>
      <c r="AC193" s="463"/>
      <c r="AD193" s="191"/>
      <c r="AE193" s="191"/>
      <c r="AF193" s="191"/>
      <c r="AG193" s="191"/>
      <c r="AH193" s="191"/>
      <c r="AJ193" s="177"/>
      <c r="AK193" s="11"/>
      <c r="AL193" s="177"/>
      <c r="AM193" s="11" t="s">
        <v>29</v>
      </c>
      <c r="AN193" s="177"/>
      <c r="AO193" s="11"/>
      <c r="AP193" s="177"/>
      <c r="AQ193" s="11"/>
      <c r="AR193" s="177"/>
    </row>
    <row r="194" spans="1:44" s="67" customFormat="1" outlineLevel="1">
      <c r="A194" s="179" t="s">
        <v>49</v>
      </c>
      <c r="B194" s="170" t="s">
        <v>115</v>
      </c>
      <c r="C194" s="195" t="s">
        <v>216</v>
      </c>
      <c r="D194" s="199"/>
      <c r="E194" s="200" t="s">
        <v>71</v>
      </c>
      <c r="F194" s="198" t="s">
        <v>58</v>
      </c>
      <c r="G194" s="174" t="s">
        <v>2</v>
      </c>
      <c r="H194" s="174" t="s">
        <v>2</v>
      </c>
      <c r="I194" s="174" t="s">
        <v>2</v>
      </c>
      <c r="J194" s="174" t="s">
        <v>2</v>
      </c>
      <c r="K194" s="174" t="s">
        <v>2</v>
      </c>
      <c r="L194" s="174" t="s">
        <v>2</v>
      </c>
      <c r="M194" s="174" t="s">
        <v>2</v>
      </c>
      <c r="N194" s="117"/>
      <c r="O194" s="117"/>
      <c r="P194" s="117"/>
      <c r="Q194" s="117"/>
      <c r="R194" s="117"/>
      <c r="S194" s="117"/>
      <c r="T194" s="117"/>
      <c r="U194" s="117"/>
      <c r="V194" s="117"/>
      <c r="W194" s="117"/>
      <c r="X194" s="467" t="s">
        <v>153</v>
      </c>
      <c r="Y194" s="468"/>
      <c r="Z194" s="462" t="s">
        <v>153</v>
      </c>
      <c r="AA194" s="463"/>
      <c r="AB194" s="462" t="s">
        <v>153</v>
      </c>
      <c r="AC194" s="463"/>
      <c r="AD194" s="191"/>
      <c r="AE194" s="191"/>
      <c r="AF194" s="191"/>
      <c r="AG194" s="191"/>
      <c r="AH194" s="191"/>
      <c r="AJ194" s="177"/>
      <c r="AK194" s="11"/>
      <c r="AL194" s="177"/>
      <c r="AM194" s="11" t="s">
        <v>29</v>
      </c>
      <c r="AN194" s="177"/>
      <c r="AO194" s="11"/>
      <c r="AP194" s="177"/>
      <c r="AQ194" s="11"/>
      <c r="AR194" s="177"/>
    </row>
    <row r="195" spans="1:44" s="178" customFormat="1">
      <c r="A195" s="169"/>
      <c r="B195" s="189" t="s">
        <v>115</v>
      </c>
      <c r="C195" s="171"/>
      <c r="D195" s="171"/>
      <c r="E195" s="172"/>
      <c r="F195" s="173"/>
      <c r="G195" s="174"/>
      <c r="H195" s="174"/>
      <c r="I195" s="174"/>
      <c r="J195" s="174"/>
      <c r="K195" s="174"/>
      <c r="L195" s="174"/>
      <c r="M195" s="174"/>
      <c r="N195" s="117"/>
      <c r="O195" s="117"/>
      <c r="P195" s="117"/>
      <c r="Q195" s="117"/>
      <c r="R195" s="117"/>
      <c r="S195" s="117"/>
      <c r="T195" s="117"/>
      <c r="U195" s="117"/>
      <c r="V195" s="117"/>
      <c r="W195" s="117"/>
      <c r="X195" s="454"/>
      <c r="Y195" s="454"/>
      <c r="Z195" s="457"/>
      <c r="AA195" s="457"/>
      <c r="AB195" s="457"/>
      <c r="AC195" s="457"/>
      <c r="AD195" s="175"/>
      <c r="AE195" s="175"/>
      <c r="AF195" s="175"/>
      <c r="AG195" s="175"/>
      <c r="AH195" s="175"/>
      <c r="AI195" s="176"/>
      <c r="AJ195" s="177"/>
      <c r="AK195" s="11"/>
      <c r="AL195" s="177"/>
      <c r="AM195" s="11"/>
      <c r="AN195" s="177"/>
      <c r="AO195" s="11"/>
      <c r="AP195" s="177"/>
      <c r="AQ195" s="11"/>
      <c r="AR195" s="177"/>
    </row>
    <row r="196" spans="1:44" s="67" customFormat="1" outlineLevel="1">
      <c r="A196" s="179" t="s">
        <v>49</v>
      </c>
      <c r="B196" s="170" t="s">
        <v>116</v>
      </c>
      <c r="C196" s="195" t="s">
        <v>106</v>
      </c>
      <c r="D196" s="199">
        <v>70</v>
      </c>
      <c r="E196" s="200" t="s">
        <v>72</v>
      </c>
      <c r="F196" s="198" t="s">
        <v>61</v>
      </c>
      <c r="G196" s="174" t="s">
        <v>2</v>
      </c>
      <c r="H196" s="174" t="s">
        <v>2</v>
      </c>
      <c r="I196" s="174" t="s">
        <v>2</v>
      </c>
      <c r="J196" s="174" t="s">
        <v>2</v>
      </c>
      <c r="K196" s="174" t="s">
        <v>2</v>
      </c>
      <c r="L196" s="174" t="s">
        <v>2</v>
      </c>
      <c r="M196" s="174" t="s">
        <v>2</v>
      </c>
      <c r="N196" s="117">
        <v>30000</v>
      </c>
      <c r="O196" s="117">
        <v>15305.318689942771</v>
      </c>
      <c r="P196" s="117">
        <v>13235.703739657072</v>
      </c>
      <c r="Q196" s="117">
        <v>6077.9012419038563</v>
      </c>
      <c r="R196" s="117">
        <v>2631.0926516542186</v>
      </c>
      <c r="S196" s="117">
        <v>45000</v>
      </c>
      <c r="T196" s="117">
        <v>22957.978034914158</v>
      </c>
      <c r="U196" s="117">
        <v>19853.555609485607</v>
      </c>
      <c r="V196" s="117">
        <v>9116.8518628557849</v>
      </c>
      <c r="W196" s="117">
        <v>3946.6389774813274</v>
      </c>
      <c r="X196" s="454">
        <v>140</v>
      </c>
      <c r="Y196" s="454">
        <v>140</v>
      </c>
      <c r="Z196" s="454">
        <v>160</v>
      </c>
      <c r="AA196" s="454"/>
      <c r="AB196" s="454">
        <v>160</v>
      </c>
      <c r="AC196" s="454"/>
      <c r="AD196" s="191"/>
      <c r="AE196" s="191"/>
      <c r="AF196" s="191"/>
      <c r="AG196" s="191"/>
      <c r="AH196" s="191"/>
      <c r="AJ196" s="177"/>
      <c r="AK196" s="11"/>
      <c r="AL196" s="177" t="s">
        <v>29</v>
      </c>
      <c r="AM196" s="11"/>
      <c r="AN196" s="177"/>
      <c r="AO196" s="11"/>
      <c r="AP196" s="177"/>
      <c r="AQ196" s="11"/>
      <c r="AR196" s="177"/>
    </row>
    <row r="197" spans="1:44" s="67" customFormat="1" outlineLevel="1">
      <c r="A197" s="179" t="s">
        <v>49</v>
      </c>
      <c r="B197" s="170" t="s">
        <v>116</v>
      </c>
      <c r="C197" s="195" t="s">
        <v>107</v>
      </c>
      <c r="D197" s="199">
        <v>70</v>
      </c>
      <c r="E197" s="200" t="s">
        <v>72</v>
      </c>
      <c r="F197" s="198" t="s">
        <v>62</v>
      </c>
      <c r="G197" s="174" t="s">
        <v>2</v>
      </c>
      <c r="H197" s="174" t="s">
        <v>2</v>
      </c>
      <c r="I197" s="174" t="s">
        <v>2</v>
      </c>
      <c r="J197" s="174" t="s">
        <v>2</v>
      </c>
      <c r="K197" s="174" t="s">
        <v>2</v>
      </c>
      <c r="L197" s="174" t="s">
        <v>2</v>
      </c>
      <c r="M197" s="174" t="s">
        <v>2</v>
      </c>
      <c r="N197" s="117">
        <v>55000</v>
      </c>
      <c r="O197" s="117">
        <v>26340.273921724536</v>
      </c>
      <c r="P197" s="117">
        <v>24514.485425454175</v>
      </c>
      <c r="Q197" s="117">
        <v>11867.907615433029</v>
      </c>
      <c r="R197" s="117">
        <v>5336.3914769866069</v>
      </c>
      <c r="S197" s="117">
        <v>60000</v>
      </c>
      <c r="T197" s="117">
        <v>28734.844278244949</v>
      </c>
      <c r="U197" s="117">
        <v>26743.07500958637</v>
      </c>
      <c r="V197" s="117">
        <v>12946.808307745121</v>
      </c>
      <c r="W197" s="117">
        <v>5821.5179748944802</v>
      </c>
      <c r="X197" s="454">
        <v>320</v>
      </c>
      <c r="Y197" s="454">
        <v>320</v>
      </c>
      <c r="Z197" s="454">
        <v>300</v>
      </c>
      <c r="AA197" s="454"/>
      <c r="AB197" s="454">
        <v>300</v>
      </c>
      <c r="AC197" s="454"/>
      <c r="AD197" s="191"/>
      <c r="AE197" s="191"/>
      <c r="AF197" s="191"/>
      <c r="AG197" s="191"/>
      <c r="AH197" s="191"/>
      <c r="AJ197" s="177"/>
      <c r="AK197" s="11"/>
      <c r="AL197" s="177" t="s">
        <v>29</v>
      </c>
      <c r="AM197" s="11"/>
      <c r="AN197" s="177"/>
      <c r="AO197" s="11"/>
      <c r="AP197" s="177"/>
      <c r="AQ197" s="11"/>
      <c r="AR197" s="177"/>
    </row>
    <row r="198" spans="1:44" s="67" customFormat="1" outlineLevel="1">
      <c r="A198" s="179" t="s">
        <v>49</v>
      </c>
      <c r="B198" s="170" t="s">
        <v>116</v>
      </c>
      <c r="C198" s="195" t="s">
        <v>108</v>
      </c>
      <c r="D198" s="196">
        <v>70</v>
      </c>
      <c r="E198" s="200" t="s">
        <v>72</v>
      </c>
      <c r="F198" s="204" t="s">
        <v>63</v>
      </c>
      <c r="G198" s="174" t="s">
        <v>2</v>
      </c>
      <c r="H198" s="174" t="s">
        <v>2</v>
      </c>
      <c r="I198" s="174" t="s">
        <v>2</v>
      </c>
      <c r="J198" s="174" t="s">
        <v>2</v>
      </c>
      <c r="K198" s="174" t="s">
        <v>2</v>
      </c>
      <c r="L198" s="174" t="s">
        <v>2</v>
      </c>
      <c r="M198" s="174" t="s">
        <v>2</v>
      </c>
      <c r="N198" s="117">
        <v>45000</v>
      </c>
      <c r="O198" s="117">
        <v>20015.304001280128</v>
      </c>
      <c r="P198" s="117">
        <v>24885.951469377313</v>
      </c>
      <c r="Q198" s="117">
        <v>13362.826902615221</v>
      </c>
      <c r="R198" s="117">
        <v>5422.1557590116299</v>
      </c>
      <c r="S198" s="117">
        <v>50000</v>
      </c>
      <c r="T198" s="117">
        <v>22239.226668089032</v>
      </c>
      <c r="U198" s="117">
        <v>27651.057188197014</v>
      </c>
      <c r="V198" s="117">
        <v>14847.585447350246</v>
      </c>
      <c r="W198" s="117">
        <v>6024.6175100129212</v>
      </c>
      <c r="X198" s="454">
        <v>580</v>
      </c>
      <c r="Y198" s="454">
        <v>580</v>
      </c>
      <c r="Z198" s="454">
        <v>580</v>
      </c>
      <c r="AA198" s="454"/>
      <c r="AB198" s="454">
        <v>580</v>
      </c>
      <c r="AC198" s="454"/>
      <c r="AD198" s="191"/>
      <c r="AE198" s="191"/>
      <c r="AF198" s="191"/>
      <c r="AG198" s="191"/>
      <c r="AH198" s="191"/>
      <c r="AJ198" s="177"/>
      <c r="AK198" s="11"/>
      <c r="AL198" s="177" t="s">
        <v>29</v>
      </c>
      <c r="AM198" s="11"/>
      <c r="AN198" s="177"/>
      <c r="AO198" s="11"/>
      <c r="AP198" s="177"/>
      <c r="AQ198" s="11"/>
      <c r="AR198" s="177"/>
    </row>
    <row r="199" spans="1:44" s="67" customFormat="1" outlineLevel="1">
      <c r="A199" s="179" t="s">
        <v>49</v>
      </c>
      <c r="B199" s="170" t="s">
        <v>116</v>
      </c>
      <c r="C199" s="201" t="s">
        <v>225</v>
      </c>
      <c r="D199" s="196"/>
      <c r="E199" s="200" t="s">
        <v>72</v>
      </c>
      <c r="F199" s="204" t="s">
        <v>134</v>
      </c>
      <c r="G199" s="174" t="s">
        <v>2</v>
      </c>
      <c r="H199" s="174" t="s">
        <v>2</v>
      </c>
      <c r="I199" s="174" t="s">
        <v>2</v>
      </c>
      <c r="J199" s="174" t="s">
        <v>2</v>
      </c>
      <c r="K199" s="174" t="s">
        <v>2</v>
      </c>
      <c r="L199" s="174" t="s">
        <v>2</v>
      </c>
      <c r="M199" s="174" t="s">
        <v>2</v>
      </c>
      <c r="N199" s="96"/>
      <c r="O199" s="96"/>
      <c r="P199" s="96"/>
      <c r="Q199" s="96"/>
      <c r="R199" s="96"/>
      <c r="S199" s="96"/>
      <c r="T199" s="96"/>
      <c r="U199" s="96"/>
      <c r="V199" s="96"/>
      <c r="W199" s="96"/>
      <c r="X199" s="467" t="s">
        <v>153</v>
      </c>
      <c r="Y199" s="468"/>
      <c r="Z199" s="462" t="s">
        <v>153</v>
      </c>
      <c r="AA199" s="463"/>
      <c r="AB199" s="462" t="s">
        <v>153</v>
      </c>
      <c r="AC199" s="463"/>
      <c r="AD199" s="191"/>
      <c r="AE199" s="191"/>
      <c r="AF199" s="191"/>
      <c r="AG199" s="191"/>
      <c r="AH199" s="191"/>
      <c r="AJ199" s="177"/>
      <c r="AK199" s="11"/>
      <c r="AL199" s="177" t="s">
        <v>29</v>
      </c>
      <c r="AM199" s="11"/>
      <c r="AN199" s="177"/>
      <c r="AO199" s="11"/>
      <c r="AP199" s="177"/>
      <c r="AQ199" s="11"/>
      <c r="AR199" s="177"/>
    </row>
    <row r="200" spans="1:44" s="178" customFormat="1">
      <c r="A200" s="169"/>
      <c r="B200" s="189" t="s">
        <v>116</v>
      </c>
      <c r="C200" s="171"/>
      <c r="D200" s="172"/>
      <c r="E200" s="172"/>
      <c r="F200" s="173"/>
      <c r="G200" s="174"/>
      <c r="H200" s="174"/>
      <c r="I200" s="174"/>
      <c r="J200" s="174"/>
      <c r="K200" s="174"/>
      <c r="L200" s="174"/>
      <c r="M200" s="174"/>
      <c r="N200" s="174"/>
      <c r="O200" s="174"/>
      <c r="P200" s="174"/>
      <c r="Q200" s="174"/>
      <c r="R200" s="174"/>
      <c r="S200" s="174"/>
      <c r="T200" s="174"/>
      <c r="U200" s="174"/>
      <c r="V200" s="174"/>
      <c r="W200" s="174"/>
      <c r="X200" s="458"/>
      <c r="Y200" s="458"/>
      <c r="Z200" s="457"/>
      <c r="AA200" s="457"/>
      <c r="AB200" s="457"/>
      <c r="AC200" s="457"/>
      <c r="AD200" s="175"/>
      <c r="AE200" s="175"/>
      <c r="AF200" s="175"/>
      <c r="AG200" s="175"/>
      <c r="AH200" s="175"/>
      <c r="AI200" s="176"/>
      <c r="AJ200" s="11"/>
      <c r="AK200" s="11"/>
      <c r="AL200" s="11"/>
      <c r="AM200" s="11"/>
      <c r="AN200" s="11"/>
      <c r="AO200" s="11"/>
      <c r="AP200" s="11"/>
      <c r="AQ200" s="11"/>
      <c r="AR200" s="11"/>
    </row>
    <row r="201" spans="1:44" s="67" customFormat="1" outlineLevel="1">
      <c r="A201" s="179" t="s">
        <v>49</v>
      </c>
      <c r="B201" s="170" t="s">
        <v>64</v>
      </c>
      <c r="C201" s="201" t="s">
        <v>154</v>
      </c>
      <c r="D201" s="212"/>
      <c r="E201" s="200" t="s">
        <v>31</v>
      </c>
      <c r="F201" s="198" t="s">
        <v>156</v>
      </c>
      <c r="G201" s="205"/>
      <c r="H201" s="72"/>
      <c r="I201" s="72"/>
      <c r="J201" s="72"/>
      <c r="K201" s="72"/>
      <c r="L201" s="72"/>
      <c r="M201" s="72"/>
      <c r="N201" s="72"/>
      <c r="O201" s="72"/>
      <c r="P201" s="72"/>
      <c r="Q201" s="72"/>
      <c r="R201" s="72"/>
      <c r="S201" s="72"/>
      <c r="T201" s="72"/>
      <c r="U201" s="72"/>
      <c r="V201" s="72"/>
      <c r="W201" s="72"/>
      <c r="X201" s="454">
        <v>238</v>
      </c>
      <c r="Y201" s="454">
        <v>238</v>
      </c>
      <c r="Z201" s="454">
        <v>238</v>
      </c>
      <c r="AA201" s="454">
        <v>238</v>
      </c>
      <c r="AB201" s="454">
        <v>171</v>
      </c>
      <c r="AC201" s="454"/>
      <c r="AD201" s="191"/>
      <c r="AE201" s="191"/>
      <c r="AF201" s="191"/>
      <c r="AG201" s="191"/>
      <c r="AH201" s="191"/>
      <c r="AJ201" s="177"/>
      <c r="AK201" s="11"/>
      <c r="AL201" s="177"/>
      <c r="AM201" s="11"/>
      <c r="AN201" s="177"/>
      <c r="AO201" s="11"/>
      <c r="AP201" s="177"/>
      <c r="AQ201" s="11"/>
      <c r="AR201" s="177"/>
    </row>
    <row r="202" spans="1:44" s="67" customFormat="1" outlineLevel="1">
      <c r="A202" s="179" t="s">
        <v>49</v>
      </c>
      <c r="B202" s="170" t="s">
        <v>64</v>
      </c>
      <c r="C202" s="201" t="s">
        <v>109</v>
      </c>
      <c r="D202" s="212"/>
      <c r="E202" s="200" t="s">
        <v>31</v>
      </c>
      <c r="F202" s="198" t="s">
        <v>159</v>
      </c>
      <c r="G202" s="205"/>
      <c r="H202" s="72"/>
      <c r="I202" s="72"/>
      <c r="J202" s="72"/>
      <c r="K202" s="72"/>
      <c r="L202" s="72"/>
      <c r="M202" s="72"/>
      <c r="N202" s="72"/>
      <c r="O202" s="72"/>
      <c r="P202" s="72"/>
      <c r="Q202" s="72"/>
      <c r="R202" s="72"/>
      <c r="S202" s="72"/>
      <c r="T202" s="72"/>
      <c r="U202" s="72"/>
      <c r="V202" s="72"/>
      <c r="W202" s="72"/>
      <c r="X202" s="454">
        <v>174</v>
      </c>
      <c r="Y202" s="454">
        <v>174</v>
      </c>
      <c r="Z202" s="454">
        <v>174</v>
      </c>
      <c r="AA202" s="454">
        <v>174</v>
      </c>
      <c r="AB202" s="454">
        <v>126</v>
      </c>
      <c r="AC202" s="454"/>
      <c r="AD202" s="191"/>
      <c r="AE202" s="191"/>
      <c r="AF202" s="191"/>
      <c r="AG202" s="191"/>
      <c r="AH202" s="191"/>
      <c r="AJ202" s="177"/>
      <c r="AK202" s="11"/>
      <c r="AL202" s="177"/>
      <c r="AM202" s="11"/>
      <c r="AN202" s="177"/>
      <c r="AO202" s="11"/>
      <c r="AP202" s="177"/>
      <c r="AQ202" s="11"/>
      <c r="AR202" s="177"/>
    </row>
    <row r="203" spans="1:44" s="67" customFormat="1" outlineLevel="1">
      <c r="A203" s="179" t="s">
        <v>49</v>
      </c>
      <c r="B203" s="170" t="s">
        <v>64</v>
      </c>
      <c r="C203" s="201" t="s">
        <v>110</v>
      </c>
      <c r="D203" s="212"/>
      <c r="E203" s="200" t="s">
        <v>31</v>
      </c>
      <c r="F203" s="198" t="s">
        <v>158</v>
      </c>
      <c r="G203" s="205"/>
      <c r="H203" s="72"/>
      <c r="I203" s="72"/>
      <c r="J203" s="72"/>
      <c r="K203" s="72"/>
      <c r="L203" s="72"/>
      <c r="M203" s="72"/>
      <c r="N203" s="72"/>
      <c r="O203" s="72"/>
      <c r="P203" s="72"/>
      <c r="Q203" s="72"/>
      <c r="R203" s="72"/>
      <c r="S203" s="72"/>
      <c r="T203" s="72"/>
      <c r="U203" s="72"/>
      <c r="V203" s="72"/>
      <c r="W203" s="72"/>
      <c r="X203" s="454">
        <v>44</v>
      </c>
      <c r="Y203" s="454">
        <v>44</v>
      </c>
      <c r="Z203" s="454">
        <v>44</v>
      </c>
      <c r="AA203" s="454">
        <v>44</v>
      </c>
      <c r="AB203" s="454">
        <v>32.4</v>
      </c>
      <c r="AC203" s="454"/>
      <c r="AD203" s="191"/>
      <c r="AE203" s="191"/>
      <c r="AF203" s="191"/>
      <c r="AG203" s="191"/>
      <c r="AH203" s="191"/>
      <c r="AJ203" s="177"/>
      <c r="AK203" s="11"/>
      <c r="AL203" s="177"/>
      <c r="AM203" s="11"/>
      <c r="AN203" s="177"/>
      <c r="AO203" s="11"/>
      <c r="AP203" s="177"/>
      <c r="AQ203" s="11"/>
      <c r="AR203" s="177"/>
    </row>
    <row r="204" spans="1:44" s="67" customFormat="1" outlineLevel="1">
      <c r="A204" s="179" t="s">
        <v>49</v>
      </c>
      <c r="B204" s="170" t="s">
        <v>64</v>
      </c>
      <c r="C204" s="201" t="s">
        <v>155</v>
      </c>
      <c r="D204" s="212"/>
      <c r="E204" s="200" t="s">
        <v>31</v>
      </c>
      <c r="F204" s="198" t="s">
        <v>157</v>
      </c>
      <c r="G204" s="205"/>
      <c r="H204" s="72"/>
      <c r="I204" s="72"/>
      <c r="J204" s="72"/>
      <c r="K204" s="72"/>
      <c r="L204" s="72"/>
      <c r="M204" s="72"/>
      <c r="N204" s="72"/>
      <c r="O204" s="72"/>
      <c r="P204" s="72"/>
      <c r="Q204" s="72"/>
      <c r="R204" s="72"/>
      <c r="S204" s="72"/>
      <c r="T204" s="72"/>
      <c r="U204" s="72"/>
      <c r="V204" s="72"/>
      <c r="W204" s="72"/>
      <c r="X204" s="454">
        <v>23.8</v>
      </c>
      <c r="Y204" s="454">
        <v>23.8</v>
      </c>
      <c r="Z204" s="454">
        <v>23.8</v>
      </c>
      <c r="AA204" s="454">
        <v>23.8</v>
      </c>
      <c r="AB204" s="454">
        <v>17.100000000000001</v>
      </c>
      <c r="AC204" s="454"/>
      <c r="AD204" s="191"/>
      <c r="AE204" s="191"/>
      <c r="AF204" s="191"/>
      <c r="AG204" s="191"/>
      <c r="AH204" s="191"/>
      <c r="AJ204" s="177"/>
      <c r="AK204" s="11"/>
      <c r="AL204" s="177"/>
      <c r="AM204" s="11"/>
      <c r="AN204" s="177"/>
      <c r="AO204" s="11"/>
      <c r="AP204" s="177"/>
      <c r="AQ204" s="11"/>
      <c r="AR204" s="177"/>
    </row>
    <row r="205" spans="1:44" s="67" customFormat="1" outlineLevel="1">
      <c r="A205" s="179"/>
      <c r="B205" s="189" t="s">
        <v>64</v>
      </c>
      <c r="C205" s="201"/>
      <c r="D205" s="212"/>
      <c r="E205" s="200"/>
      <c r="F205" s="198"/>
      <c r="G205" s="205"/>
      <c r="H205" s="72"/>
      <c r="I205" s="72"/>
      <c r="J205" s="72"/>
      <c r="K205" s="72"/>
      <c r="L205" s="72"/>
      <c r="M205" s="72"/>
      <c r="N205" s="72"/>
      <c r="O205" s="72"/>
      <c r="P205" s="72"/>
      <c r="Q205" s="72"/>
      <c r="R205" s="72"/>
      <c r="S205" s="72"/>
      <c r="T205" s="72"/>
      <c r="U205" s="72"/>
      <c r="V205" s="72"/>
      <c r="W205" s="72"/>
      <c r="X205" s="92"/>
      <c r="Y205" s="92"/>
      <c r="Z205" s="92"/>
      <c r="AA205" s="92"/>
      <c r="AB205" s="92"/>
      <c r="AC205" s="92"/>
      <c r="AD205" s="191"/>
      <c r="AE205" s="191"/>
      <c r="AF205" s="191"/>
      <c r="AG205" s="191"/>
      <c r="AH205" s="191"/>
      <c r="AJ205" s="177"/>
      <c r="AK205" s="11"/>
      <c r="AL205" s="177"/>
      <c r="AM205" s="11"/>
      <c r="AN205" s="177"/>
      <c r="AO205" s="11"/>
      <c r="AP205" s="177"/>
      <c r="AQ205" s="11"/>
      <c r="AR205" s="177"/>
    </row>
    <row r="206" spans="1:44" s="134" customFormat="1" outlineLevel="1">
      <c r="A206" s="141"/>
      <c r="B206" s="104"/>
      <c r="C206" s="109"/>
      <c r="D206" s="143"/>
      <c r="E206" s="108"/>
      <c r="F206" s="107"/>
      <c r="G206" s="110"/>
      <c r="H206" s="135"/>
      <c r="I206" s="135"/>
      <c r="J206" s="135"/>
      <c r="K206" s="135"/>
      <c r="L206" s="135"/>
      <c r="M206" s="135"/>
      <c r="N206" s="135"/>
      <c r="O206" s="135"/>
      <c r="P206" s="135"/>
      <c r="Q206" s="135"/>
      <c r="R206" s="135"/>
      <c r="S206" s="135"/>
      <c r="T206" s="135"/>
      <c r="U206" s="135"/>
      <c r="V206" s="135"/>
      <c r="W206" s="135"/>
      <c r="X206" s="225"/>
      <c r="Y206" s="225"/>
      <c r="Z206" s="225"/>
      <c r="AA206" s="225"/>
      <c r="AB206" s="225"/>
      <c r="AC206" s="225"/>
      <c r="AD206" s="142"/>
      <c r="AE206" s="142"/>
      <c r="AF206" s="142"/>
      <c r="AG206" s="142"/>
      <c r="AH206" s="142"/>
      <c r="AJ206" s="105"/>
      <c r="AK206" s="106"/>
      <c r="AL206" s="105"/>
      <c r="AM206" s="106"/>
      <c r="AN206" s="105"/>
      <c r="AO206" s="106"/>
      <c r="AP206" s="105"/>
      <c r="AQ206" s="106"/>
      <c r="AR206" s="105"/>
    </row>
    <row r="207" spans="1:44" s="158" customFormat="1">
      <c r="A207" s="157"/>
      <c r="C207" s="159"/>
      <c r="D207" s="160"/>
      <c r="E207" s="160"/>
      <c r="F207" s="161"/>
      <c r="G207" s="162"/>
      <c r="H207" s="162"/>
      <c r="I207" s="162"/>
      <c r="J207" s="162"/>
      <c r="K207" s="162"/>
      <c r="L207" s="162"/>
      <c r="M207" s="162"/>
      <c r="N207" s="162"/>
      <c r="O207" s="162"/>
      <c r="P207" s="162"/>
      <c r="Q207" s="162"/>
      <c r="R207" s="162"/>
      <c r="S207" s="162"/>
      <c r="T207" s="162"/>
      <c r="U207" s="162"/>
      <c r="V207" s="162"/>
      <c r="W207" s="162"/>
      <c r="X207" s="466"/>
      <c r="Y207" s="466"/>
      <c r="Z207" s="466"/>
      <c r="AA207" s="466"/>
      <c r="AB207" s="466"/>
      <c r="AC207" s="466"/>
      <c r="AD207" s="163"/>
      <c r="AE207" s="163"/>
      <c r="AF207" s="163"/>
      <c r="AG207" s="163"/>
      <c r="AH207" s="163"/>
      <c r="AI207" s="164"/>
      <c r="AJ207" s="106"/>
      <c r="AK207" s="106"/>
      <c r="AL207" s="106"/>
      <c r="AM207" s="106"/>
      <c r="AN207" s="106"/>
      <c r="AO207" s="106"/>
      <c r="AP207" s="106"/>
      <c r="AQ207" s="106"/>
      <c r="AR207" s="106"/>
    </row>
    <row r="208" spans="1:44" s="134" customFormat="1">
      <c r="A208" s="141"/>
      <c r="B208" s="122"/>
      <c r="C208" s="120"/>
      <c r="D208" s="121"/>
      <c r="E208" s="123"/>
      <c r="F208" s="107"/>
      <c r="G208" s="110"/>
      <c r="H208" s="135"/>
      <c r="I208" s="135"/>
      <c r="J208" s="135"/>
      <c r="K208" s="135"/>
      <c r="L208" s="135"/>
      <c r="M208" s="135"/>
      <c r="N208" s="135"/>
      <c r="O208" s="135"/>
      <c r="P208" s="135"/>
      <c r="Q208" s="135"/>
      <c r="R208" s="135"/>
      <c r="S208" s="135"/>
      <c r="T208" s="135"/>
      <c r="U208" s="135"/>
      <c r="V208" s="135"/>
      <c r="W208" s="135"/>
      <c r="X208" s="144"/>
      <c r="Y208" s="144"/>
      <c r="Z208" s="144"/>
      <c r="AA208" s="144"/>
      <c r="AB208" s="144"/>
      <c r="AC208" s="144"/>
      <c r="AD208" s="142"/>
      <c r="AE208" s="142"/>
      <c r="AF208" s="142"/>
      <c r="AG208" s="142"/>
      <c r="AH208" s="142"/>
      <c r="AJ208" s="106"/>
      <c r="AK208" s="106"/>
      <c r="AL208" s="106"/>
      <c r="AM208" s="106"/>
      <c r="AN208" s="106"/>
      <c r="AO208" s="106"/>
      <c r="AP208" s="106"/>
      <c r="AQ208" s="106"/>
      <c r="AR208" s="106"/>
    </row>
    <row r="209" spans="1:44" s="67" customFormat="1">
      <c r="A209" s="179" t="s">
        <v>124</v>
      </c>
      <c r="B209" s="170"/>
      <c r="C209" s="301"/>
      <c r="D209" s="179"/>
      <c r="E209" s="302"/>
      <c r="F209" s="204"/>
      <c r="G209" s="72"/>
      <c r="H209" s="72"/>
      <c r="I209" s="72"/>
      <c r="J209" s="72"/>
      <c r="K209" s="72"/>
      <c r="L209" s="72"/>
      <c r="M209" s="72"/>
      <c r="N209" s="72"/>
      <c r="O209" s="72"/>
      <c r="P209" s="72"/>
      <c r="Q209" s="72"/>
      <c r="R209" s="72"/>
      <c r="S209" s="72"/>
      <c r="T209" s="72"/>
      <c r="U209" s="72"/>
      <c r="V209" s="72"/>
      <c r="W209" s="72"/>
      <c r="X209" s="303"/>
      <c r="Y209" s="303"/>
      <c r="Z209" s="303"/>
      <c r="AA209" s="303"/>
      <c r="AB209" s="303"/>
      <c r="AC209" s="303"/>
      <c r="AD209" s="191"/>
      <c r="AE209" s="191"/>
      <c r="AF209" s="191"/>
      <c r="AG209" s="191"/>
      <c r="AH209" s="191"/>
      <c r="AJ209" s="70"/>
      <c r="AK209" s="70"/>
      <c r="AL209" s="70"/>
      <c r="AM209" s="70"/>
      <c r="AN209" s="70"/>
      <c r="AO209" s="70"/>
      <c r="AP209" s="70"/>
      <c r="AQ209" s="70"/>
      <c r="AR209" s="70"/>
    </row>
    <row r="210" spans="1:44" s="67" customFormat="1" outlineLevel="1">
      <c r="A210" s="304"/>
      <c r="B210" s="206" t="s">
        <v>218</v>
      </c>
      <c r="C210" s="301"/>
      <c r="D210" s="179"/>
      <c r="E210" s="302"/>
      <c r="F210" s="204"/>
      <c r="G210" s="72"/>
      <c r="H210" s="72"/>
      <c r="I210" s="72"/>
      <c r="J210" s="72"/>
      <c r="K210" s="72"/>
      <c r="L210" s="72"/>
      <c r="M210" s="72"/>
      <c r="N210" s="72"/>
      <c r="O210" s="72"/>
      <c r="P210" s="72"/>
      <c r="Q210" s="72"/>
      <c r="R210" s="72"/>
      <c r="S210" s="72"/>
      <c r="T210" s="72"/>
      <c r="U210" s="72"/>
      <c r="V210" s="72"/>
      <c r="W210" s="72"/>
      <c r="X210" s="303"/>
      <c r="Y210" s="303"/>
      <c r="Z210" s="303"/>
      <c r="AA210" s="303"/>
      <c r="AB210" s="303"/>
      <c r="AC210" s="303"/>
      <c r="AD210" s="191"/>
      <c r="AE210" s="191"/>
      <c r="AF210" s="191"/>
      <c r="AG210" s="191"/>
      <c r="AH210" s="191"/>
      <c r="AJ210" s="70"/>
      <c r="AK210" s="70"/>
      <c r="AL210" s="70"/>
      <c r="AM210" s="70"/>
      <c r="AN210" s="70"/>
      <c r="AO210" s="70"/>
      <c r="AP210" s="70"/>
      <c r="AQ210" s="70"/>
      <c r="AR210" s="70"/>
    </row>
    <row r="211" spans="1:44" s="312" customFormat="1" outlineLevel="1">
      <c r="A211" s="305"/>
      <c r="B211" s="206" t="s">
        <v>74</v>
      </c>
      <c r="C211" s="306"/>
      <c r="D211" s="304"/>
      <c r="E211" s="307"/>
      <c r="F211" s="308"/>
      <c r="G211" s="309"/>
      <c r="H211" s="309"/>
      <c r="I211" s="309"/>
      <c r="J211" s="309"/>
      <c r="K211" s="309"/>
      <c r="L211" s="309"/>
      <c r="M211" s="309"/>
      <c r="N211" s="309"/>
      <c r="O211" s="309"/>
      <c r="P211" s="309"/>
      <c r="Q211" s="309"/>
      <c r="R211" s="309"/>
      <c r="S211" s="309"/>
      <c r="T211" s="309"/>
      <c r="U211" s="309"/>
      <c r="V211" s="309"/>
      <c r="W211" s="309"/>
      <c r="X211" s="310"/>
      <c r="Y211" s="310"/>
      <c r="Z211" s="310"/>
      <c r="AA211" s="310"/>
      <c r="AB211" s="310"/>
      <c r="AC211" s="310"/>
      <c r="AD211" s="311"/>
      <c r="AE211" s="311"/>
      <c r="AF211" s="311"/>
      <c r="AG211" s="311"/>
      <c r="AH211" s="311"/>
      <c r="AJ211" s="70"/>
      <c r="AK211" s="70"/>
      <c r="AL211" s="70"/>
      <c r="AM211" s="70"/>
      <c r="AN211" s="70"/>
      <c r="AO211" s="70"/>
      <c r="AP211" s="70"/>
      <c r="AQ211" s="70"/>
      <c r="AR211" s="70"/>
    </row>
    <row r="212" spans="1:44" s="312" customFormat="1" outlineLevel="1">
      <c r="A212" s="305"/>
      <c r="B212" s="207" t="s">
        <v>224</v>
      </c>
      <c r="C212" s="306"/>
      <c r="D212" s="304"/>
      <c r="E212" s="307"/>
      <c r="F212" s="308"/>
      <c r="G212" s="309"/>
      <c r="H212" s="309"/>
      <c r="I212" s="309"/>
      <c r="J212" s="309"/>
      <c r="K212" s="309"/>
      <c r="L212" s="309"/>
      <c r="M212" s="309"/>
      <c r="N212" s="309"/>
      <c r="O212" s="309"/>
      <c r="P212" s="309"/>
      <c r="Q212" s="309"/>
      <c r="R212" s="309"/>
      <c r="S212" s="309"/>
      <c r="T212" s="309"/>
      <c r="U212" s="309"/>
      <c r="V212" s="309"/>
      <c r="W212" s="309"/>
      <c r="X212" s="310"/>
      <c r="Y212" s="310"/>
      <c r="Z212" s="310"/>
      <c r="AA212" s="310"/>
      <c r="AB212" s="310"/>
      <c r="AC212" s="310"/>
      <c r="AD212" s="311"/>
      <c r="AE212" s="311"/>
      <c r="AF212" s="311"/>
      <c r="AG212" s="311"/>
      <c r="AH212" s="311"/>
      <c r="AJ212" s="70"/>
      <c r="AK212" s="70"/>
      <c r="AL212" s="70"/>
      <c r="AM212" s="70"/>
      <c r="AN212" s="70"/>
      <c r="AO212" s="70"/>
      <c r="AP212" s="70"/>
      <c r="AQ212" s="70"/>
      <c r="AR212" s="70"/>
    </row>
    <row r="213" spans="1:44" s="312" customFormat="1" outlineLevel="1">
      <c r="A213" s="305"/>
      <c r="B213" s="206" t="s">
        <v>66</v>
      </c>
      <c r="C213" s="306"/>
      <c r="D213" s="304"/>
      <c r="E213" s="307"/>
      <c r="F213" s="308"/>
      <c r="G213" s="309"/>
      <c r="H213" s="309"/>
      <c r="I213" s="309"/>
      <c r="J213" s="309"/>
      <c r="K213" s="309"/>
      <c r="L213" s="309"/>
      <c r="M213" s="309"/>
      <c r="N213" s="309"/>
      <c r="O213" s="309"/>
      <c r="P213" s="309"/>
      <c r="Q213" s="309"/>
      <c r="R213" s="309"/>
      <c r="S213" s="309"/>
      <c r="T213" s="309"/>
      <c r="U213" s="309"/>
      <c r="V213" s="309"/>
      <c r="W213" s="309"/>
      <c r="X213" s="310"/>
      <c r="Y213" s="310"/>
      <c r="Z213" s="310"/>
      <c r="AA213" s="310"/>
      <c r="AB213" s="310"/>
      <c r="AC213" s="310"/>
      <c r="AD213" s="311"/>
      <c r="AE213" s="311"/>
      <c r="AF213" s="311"/>
      <c r="AG213" s="311"/>
      <c r="AH213" s="311"/>
      <c r="AJ213" s="70"/>
      <c r="AK213" s="70"/>
      <c r="AL213" s="70"/>
      <c r="AM213" s="70"/>
      <c r="AN213" s="70"/>
      <c r="AO213" s="70"/>
      <c r="AP213" s="70"/>
      <c r="AQ213" s="70"/>
      <c r="AR213" s="70"/>
    </row>
    <row r="214" spans="1:44" s="312" customFormat="1" outlineLevel="1">
      <c r="A214" s="305"/>
      <c r="B214" s="206" t="s">
        <v>67</v>
      </c>
      <c r="C214" s="306"/>
      <c r="D214" s="304"/>
      <c r="E214" s="307"/>
      <c r="F214" s="308"/>
      <c r="G214" s="309"/>
      <c r="H214" s="309"/>
      <c r="I214" s="309"/>
      <c r="J214" s="309"/>
      <c r="K214" s="309"/>
      <c r="L214" s="309"/>
      <c r="M214" s="309"/>
      <c r="N214" s="309"/>
      <c r="O214" s="309"/>
      <c r="P214" s="309"/>
      <c r="Q214" s="309"/>
      <c r="R214" s="309"/>
      <c r="S214" s="309"/>
      <c r="T214" s="309"/>
      <c r="U214" s="309"/>
      <c r="V214" s="309"/>
      <c r="W214" s="309"/>
      <c r="X214" s="310"/>
      <c r="Y214" s="310"/>
      <c r="Z214" s="310"/>
      <c r="AA214" s="310"/>
      <c r="AB214" s="310"/>
      <c r="AC214" s="310"/>
      <c r="AD214" s="311"/>
      <c r="AE214" s="311"/>
      <c r="AF214" s="311"/>
      <c r="AG214" s="311"/>
      <c r="AH214" s="311"/>
      <c r="AJ214" s="70"/>
      <c r="AK214" s="70"/>
      <c r="AL214" s="70"/>
      <c r="AM214" s="70"/>
      <c r="AN214" s="70"/>
      <c r="AO214" s="70"/>
      <c r="AP214" s="70"/>
      <c r="AQ214" s="70"/>
      <c r="AR214" s="70"/>
    </row>
    <row r="215" spans="1:44" s="312" customFormat="1" outlineLevel="1">
      <c r="A215" s="305"/>
      <c r="B215" s="206" t="s">
        <v>129</v>
      </c>
      <c r="C215" s="306"/>
      <c r="D215" s="304"/>
      <c r="E215" s="307"/>
      <c r="F215" s="308"/>
      <c r="G215" s="309"/>
      <c r="H215" s="309"/>
      <c r="I215" s="309"/>
      <c r="J215" s="309"/>
      <c r="K215" s="309"/>
      <c r="L215" s="309"/>
      <c r="M215" s="309"/>
      <c r="N215" s="309"/>
      <c r="O215" s="309"/>
      <c r="P215" s="309"/>
      <c r="Q215" s="309"/>
      <c r="R215" s="309"/>
      <c r="S215" s="309"/>
      <c r="T215" s="309"/>
      <c r="U215" s="309"/>
      <c r="V215" s="309"/>
      <c r="W215" s="309"/>
      <c r="X215" s="310"/>
      <c r="Y215" s="310"/>
      <c r="Z215" s="310"/>
      <c r="AA215" s="310"/>
      <c r="AB215" s="310"/>
      <c r="AC215" s="310"/>
      <c r="AD215" s="311"/>
      <c r="AE215" s="311"/>
      <c r="AF215" s="311"/>
      <c r="AG215" s="311"/>
      <c r="AH215" s="311"/>
      <c r="AJ215" s="70"/>
      <c r="AK215" s="70"/>
      <c r="AL215" s="70"/>
      <c r="AM215" s="70"/>
      <c r="AN215" s="70"/>
      <c r="AO215" s="70"/>
      <c r="AP215" s="70"/>
      <c r="AQ215" s="70"/>
      <c r="AR215" s="70"/>
    </row>
    <row r="216" spans="1:44" s="312" customFormat="1" outlineLevel="1">
      <c r="A216" s="305"/>
      <c r="B216" s="206" t="s">
        <v>68</v>
      </c>
      <c r="C216" s="306"/>
      <c r="D216" s="304"/>
      <c r="E216" s="307"/>
      <c r="F216" s="308"/>
      <c r="G216" s="309"/>
      <c r="H216" s="309"/>
      <c r="I216" s="309"/>
      <c r="J216" s="309"/>
      <c r="K216" s="309"/>
      <c r="L216" s="309"/>
      <c r="M216" s="309"/>
      <c r="N216" s="309"/>
      <c r="O216" s="309"/>
      <c r="P216" s="309"/>
      <c r="Q216" s="309"/>
      <c r="R216" s="309"/>
      <c r="S216" s="309"/>
      <c r="T216" s="309"/>
      <c r="U216" s="309"/>
      <c r="V216" s="309"/>
      <c r="W216" s="309"/>
      <c r="X216" s="310"/>
      <c r="Y216" s="310"/>
      <c r="Z216" s="310"/>
      <c r="AA216" s="310"/>
      <c r="AB216" s="310"/>
      <c r="AC216" s="310"/>
      <c r="AD216" s="311"/>
      <c r="AE216" s="311"/>
      <c r="AF216" s="311"/>
      <c r="AG216" s="311"/>
      <c r="AH216" s="311"/>
      <c r="AJ216" s="70"/>
      <c r="AK216" s="70"/>
      <c r="AL216" s="70"/>
      <c r="AM216" s="70"/>
      <c r="AN216" s="70"/>
      <c r="AO216" s="70"/>
      <c r="AP216" s="70"/>
      <c r="AQ216" s="70"/>
      <c r="AR216" s="70"/>
    </row>
    <row r="217" spans="1:44" s="132" customFormat="1">
      <c r="A217" s="125"/>
      <c r="B217" s="145"/>
      <c r="C217" s="126"/>
      <c r="D217" s="124"/>
      <c r="E217" s="127"/>
      <c r="F217" s="128"/>
      <c r="G217" s="129"/>
      <c r="H217" s="129"/>
      <c r="I217" s="129"/>
      <c r="J217" s="129"/>
      <c r="K217" s="129"/>
      <c r="L217" s="129"/>
      <c r="M217" s="129"/>
      <c r="N217" s="129"/>
      <c r="O217" s="129"/>
      <c r="P217" s="129"/>
      <c r="Q217" s="129"/>
      <c r="R217" s="129"/>
      <c r="S217" s="129"/>
      <c r="T217" s="129"/>
      <c r="U217" s="129"/>
      <c r="V217" s="129"/>
      <c r="W217" s="129"/>
      <c r="X217" s="130"/>
      <c r="Y217" s="130"/>
      <c r="Z217" s="130"/>
      <c r="AA217" s="130"/>
      <c r="AB217" s="130"/>
      <c r="AC217" s="130"/>
      <c r="AD217" s="131"/>
      <c r="AE217" s="131"/>
      <c r="AF217" s="131"/>
      <c r="AG217" s="131"/>
      <c r="AH217" s="131"/>
      <c r="AJ217" s="137"/>
      <c r="AK217" s="137"/>
      <c r="AL217" s="137"/>
      <c r="AM217" s="137"/>
      <c r="AN217" s="137"/>
      <c r="AO217" s="137"/>
      <c r="AP217" s="137"/>
      <c r="AQ217" s="137"/>
      <c r="AR217" s="137"/>
    </row>
    <row r="218" spans="1:44" s="146" customFormat="1" ht="20.25">
      <c r="A218" s="408" t="s">
        <v>676</v>
      </c>
      <c r="B218" s="425"/>
      <c r="C218" s="425"/>
      <c r="D218" s="425"/>
      <c r="E218" s="426"/>
      <c r="F218" s="427"/>
      <c r="G218" s="428"/>
      <c r="H218" s="429"/>
      <c r="I218" s="430"/>
      <c r="J218" s="430"/>
      <c r="K218" s="430"/>
      <c r="L218" s="430"/>
      <c r="M218" s="430"/>
      <c r="N218" s="430"/>
      <c r="O218" s="430"/>
      <c r="P218" s="430"/>
      <c r="Q218" s="430"/>
      <c r="R218" s="430"/>
      <c r="AB218" s="491" t="s">
        <v>708</v>
      </c>
      <c r="AC218" s="492"/>
      <c r="AD218" s="492"/>
      <c r="AE218" s="492"/>
      <c r="AF218" s="492"/>
      <c r="AG218" s="493"/>
      <c r="AH218" s="431"/>
      <c r="AI218" s="431"/>
      <c r="AJ218" s="431"/>
      <c r="AK218" s="431"/>
      <c r="AL218" s="431"/>
      <c r="AM218" s="431"/>
      <c r="AN218" s="431"/>
    </row>
    <row r="219" spans="1:44" s="397" customFormat="1" ht="18" customHeight="1" outlineLevel="1">
      <c r="A219" s="428"/>
      <c r="B219" s="425"/>
      <c r="C219" s="425"/>
      <c r="D219" s="425"/>
      <c r="E219" s="426"/>
      <c r="F219" s="428"/>
      <c r="G219" s="428"/>
      <c r="H219" s="429"/>
      <c r="I219" s="430"/>
      <c r="J219" s="430"/>
      <c r="K219" s="430"/>
      <c r="L219" s="430"/>
      <c r="M219" s="430"/>
      <c r="N219" s="430"/>
      <c r="O219" s="430"/>
      <c r="P219" s="430"/>
      <c r="Q219" s="430"/>
      <c r="R219" s="430"/>
      <c r="AB219" s="494" t="s">
        <v>677</v>
      </c>
      <c r="AC219" s="494" t="s">
        <v>678</v>
      </c>
      <c r="AD219" s="494" t="s">
        <v>679</v>
      </c>
      <c r="AE219" s="494" t="s">
        <v>680</v>
      </c>
      <c r="AF219" s="496" t="s">
        <v>681</v>
      </c>
      <c r="AG219" s="496" t="s">
        <v>682</v>
      </c>
      <c r="AH219" s="431"/>
      <c r="AI219" s="431"/>
      <c r="AJ219" s="431"/>
      <c r="AK219" s="431"/>
      <c r="AL219" s="431"/>
      <c r="AM219" s="431"/>
      <c r="AN219" s="431"/>
    </row>
    <row r="220" spans="1:44" s="397" customFormat="1" ht="45.75" customHeight="1" outlineLevel="1">
      <c r="A220" s="428"/>
      <c r="B220" s="425"/>
      <c r="C220" s="425"/>
      <c r="D220" s="425"/>
      <c r="E220" s="426"/>
      <c r="F220" s="428"/>
      <c r="G220" s="428"/>
      <c r="H220" s="429"/>
      <c r="I220" s="430"/>
      <c r="J220" s="430"/>
      <c r="K220" s="430"/>
      <c r="L220" s="430"/>
      <c r="M220" s="430"/>
      <c r="N220" s="430"/>
      <c r="O220" s="430"/>
      <c r="P220" s="430"/>
      <c r="Q220" s="430"/>
      <c r="R220" s="430"/>
      <c r="AB220" s="495"/>
      <c r="AC220" s="495"/>
      <c r="AD220" s="495"/>
      <c r="AE220" s="495"/>
      <c r="AF220" s="497"/>
      <c r="AG220" s="497"/>
      <c r="AH220" s="431"/>
      <c r="AI220" s="431"/>
      <c r="AJ220" s="431"/>
      <c r="AK220" s="431"/>
      <c r="AL220" s="431"/>
      <c r="AM220" s="431"/>
      <c r="AN220" s="431"/>
    </row>
    <row r="221" spans="1:44" s="340" customFormat="1" outlineLevel="1">
      <c r="A221" s="421" t="s">
        <v>676</v>
      </c>
      <c r="B221" s="217"/>
      <c r="C221" s="217"/>
      <c r="D221" s="217"/>
      <c r="E221" s="346" t="s">
        <v>683</v>
      </c>
      <c r="F221" s="349"/>
      <c r="G221" s="432"/>
      <c r="H221" s="423"/>
      <c r="I221" s="213"/>
      <c r="J221" s="213"/>
      <c r="K221" s="213"/>
      <c r="L221" s="213"/>
      <c r="M221" s="213"/>
      <c r="N221" s="213"/>
      <c r="O221" s="213"/>
      <c r="P221" s="213"/>
      <c r="Q221" s="213"/>
      <c r="R221" s="213"/>
      <c r="AB221" s="407">
        <v>75</v>
      </c>
      <c r="AC221" s="407"/>
      <c r="AD221" s="407"/>
      <c r="AE221" s="407"/>
      <c r="AF221" s="433">
        <v>15</v>
      </c>
      <c r="AG221" s="433">
        <v>23</v>
      </c>
      <c r="AJ221" s="354" t="s">
        <v>29</v>
      </c>
      <c r="AK221" s="355"/>
      <c r="AL221" s="354"/>
      <c r="AM221" s="355"/>
      <c r="AN221" s="354"/>
      <c r="AO221" s="355"/>
      <c r="AP221" s="354"/>
      <c r="AQ221" s="355"/>
      <c r="AR221" s="354"/>
    </row>
    <row r="222" spans="1:44" s="340" customFormat="1" outlineLevel="1">
      <c r="A222" s="421" t="s">
        <v>676</v>
      </c>
      <c r="B222" s="217"/>
      <c r="C222" s="217"/>
      <c r="D222" s="217"/>
      <c r="E222" s="346" t="s">
        <v>684</v>
      </c>
      <c r="F222" s="349"/>
      <c r="G222" s="432"/>
      <c r="H222" s="423"/>
      <c r="I222" s="213"/>
      <c r="J222" s="213"/>
      <c r="K222" s="213"/>
      <c r="L222" s="213"/>
      <c r="M222" s="213"/>
      <c r="N222" s="213"/>
      <c r="O222" s="213"/>
      <c r="P222" s="213"/>
      <c r="Q222" s="213"/>
      <c r="R222" s="213"/>
      <c r="AB222" s="407">
        <v>75</v>
      </c>
      <c r="AC222" s="407"/>
      <c r="AD222" s="407"/>
      <c r="AE222" s="407"/>
      <c r="AF222" s="433">
        <v>15</v>
      </c>
      <c r="AG222" s="433">
        <v>23</v>
      </c>
      <c r="AJ222" s="354"/>
      <c r="AK222" s="355" t="s">
        <v>29</v>
      </c>
      <c r="AL222" s="354"/>
      <c r="AM222" s="355"/>
      <c r="AN222" s="354"/>
      <c r="AO222" s="355"/>
      <c r="AP222" s="354"/>
      <c r="AQ222" s="355"/>
      <c r="AR222" s="354"/>
    </row>
    <row r="223" spans="1:44" s="340" customFormat="1" outlineLevel="1">
      <c r="A223" s="421" t="s">
        <v>676</v>
      </c>
      <c r="B223" s="217"/>
      <c r="C223" s="217"/>
      <c r="D223" s="217"/>
      <c r="E223" s="346" t="s">
        <v>685</v>
      </c>
      <c r="F223" s="349"/>
      <c r="G223" s="432"/>
      <c r="H223" s="423"/>
      <c r="I223" s="213"/>
      <c r="J223" s="213"/>
      <c r="K223" s="213"/>
      <c r="L223" s="213"/>
      <c r="M223" s="213"/>
      <c r="N223" s="213"/>
      <c r="O223" s="213"/>
      <c r="P223" s="213"/>
      <c r="Q223" s="213"/>
      <c r="R223" s="213"/>
      <c r="AB223" s="407">
        <v>75</v>
      </c>
      <c r="AC223" s="407"/>
      <c r="AD223" s="407"/>
      <c r="AE223" s="407"/>
      <c r="AF223" s="433">
        <v>15</v>
      </c>
      <c r="AG223" s="433">
        <v>23</v>
      </c>
      <c r="AJ223" s="354"/>
      <c r="AK223" s="355"/>
      <c r="AL223" s="354" t="s">
        <v>29</v>
      </c>
      <c r="AM223" s="355"/>
      <c r="AN223" s="354"/>
      <c r="AO223" s="355"/>
      <c r="AP223" s="354"/>
      <c r="AQ223" s="355"/>
      <c r="AR223" s="354"/>
    </row>
    <row r="224" spans="1:44" s="340" customFormat="1" outlineLevel="1">
      <c r="A224" s="421" t="s">
        <v>676</v>
      </c>
      <c r="B224" s="217"/>
      <c r="C224" s="217"/>
      <c r="D224" s="217"/>
      <c r="E224" s="346" t="s">
        <v>686</v>
      </c>
      <c r="F224" s="349"/>
      <c r="G224" s="432"/>
      <c r="H224" s="423"/>
      <c r="I224" s="213"/>
      <c r="J224" s="213"/>
      <c r="K224" s="213"/>
      <c r="L224" s="213"/>
      <c r="M224" s="213"/>
      <c r="N224" s="213"/>
      <c r="O224" s="213"/>
      <c r="P224" s="213"/>
      <c r="Q224" s="213"/>
      <c r="R224" s="213"/>
      <c r="AB224" s="407">
        <v>75</v>
      </c>
      <c r="AC224" s="407"/>
      <c r="AD224" s="407"/>
      <c r="AE224" s="407"/>
      <c r="AF224" s="433">
        <v>15</v>
      </c>
      <c r="AG224" s="433">
        <v>23</v>
      </c>
      <c r="AJ224" s="354"/>
      <c r="AK224" s="355"/>
      <c r="AL224" s="354"/>
      <c r="AM224" s="355" t="s">
        <v>29</v>
      </c>
      <c r="AN224" s="354" t="s">
        <v>29</v>
      </c>
      <c r="AO224" s="355"/>
      <c r="AP224" s="354"/>
      <c r="AQ224" s="355"/>
      <c r="AR224" s="354"/>
    </row>
    <row r="225" spans="1:44" s="340" customFormat="1" outlineLevel="1">
      <c r="A225" s="421" t="s">
        <v>676</v>
      </c>
      <c r="B225" s="217"/>
      <c r="C225" s="217"/>
      <c r="D225" s="217"/>
      <c r="E225" s="346" t="s">
        <v>687</v>
      </c>
      <c r="F225" s="349"/>
      <c r="G225" s="432"/>
      <c r="H225" s="423"/>
      <c r="I225" s="213"/>
      <c r="J225" s="213"/>
      <c r="K225" s="213"/>
      <c r="L225" s="213"/>
      <c r="M225" s="213"/>
      <c r="N225" s="213"/>
      <c r="O225" s="213"/>
      <c r="P225" s="213"/>
      <c r="Q225" s="213"/>
      <c r="R225" s="213"/>
      <c r="AB225" s="407">
        <v>75</v>
      </c>
      <c r="AC225" s="407"/>
      <c r="AD225" s="407"/>
      <c r="AE225" s="407"/>
      <c r="AF225" s="433">
        <v>15</v>
      </c>
      <c r="AG225" s="433">
        <v>23</v>
      </c>
      <c r="AJ225" s="354"/>
      <c r="AK225" s="355"/>
      <c r="AL225" s="354"/>
      <c r="AM225" s="355"/>
      <c r="AN225" s="354"/>
      <c r="AO225" s="355" t="s">
        <v>29</v>
      </c>
      <c r="AP225" s="354"/>
      <c r="AQ225" s="355"/>
      <c r="AR225" s="354"/>
    </row>
    <row r="226" spans="1:44" s="340" customFormat="1" outlineLevel="1">
      <c r="A226" s="421" t="s">
        <v>676</v>
      </c>
      <c r="B226" s="217"/>
      <c r="C226" s="217"/>
      <c r="D226" s="217"/>
      <c r="E226" s="346" t="s">
        <v>688</v>
      </c>
      <c r="F226" s="349"/>
      <c r="G226" s="432"/>
      <c r="H226" s="423"/>
      <c r="I226" s="213"/>
      <c r="J226" s="213"/>
      <c r="K226" s="213"/>
      <c r="L226" s="213"/>
      <c r="M226" s="213"/>
      <c r="N226" s="213"/>
      <c r="O226" s="213"/>
      <c r="P226" s="213"/>
      <c r="Q226" s="213"/>
      <c r="R226" s="213"/>
      <c r="AB226" s="407">
        <v>75</v>
      </c>
      <c r="AC226" s="407"/>
      <c r="AD226" s="407"/>
      <c r="AE226" s="407"/>
      <c r="AF226" s="433">
        <v>15</v>
      </c>
      <c r="AG226" s="433">
        <v>23</v>
      </c>
      <c r="AJ226" s="354"/>
      <c r="AK226" s="355"/>
      <c r="AL226" s="354" t="s">
        <v>29</v>
      </c>
      <c r="AM226" s="355" t="s">
        <v>29</v>
      </c>
      <c r="AN226" s="354" t="s">
        <v>29</v>
      </c>
      <c r="AO226" s="355" t="s">
        <v>29</v>
      </c>
      <c r="AP226" s="354"/>
      <c r="AQ226" s="355"/>
      <c r="AR226" s="354"/>
    </row>
    <row r="227" spans="1:44" s="340" customFormat="1" outlineLevel="1">
      <c r="A227" s="421" t="s">
        <v>676</v>
      </c>
      <c r="B227" s="217"/>
      <c r="C227" s="217"/>
      <c r="D227" s="217"/>
      <c r="E227" s="346" t="s">
        <v>689</v>
      </c>
      <c r="F227" s="349"/>
      <c r="G227" s="432"/>
      <c r="H227" s="423"/>
      <c r="I227" s="213"/>
      <c r="J227" s="213"/>
      <c r="K227" s="213"/>
      <c r="L227" s="213"/>
      <c r="M227" s="213"/>
      <c r="N227" s="213"/>
      <c r="O227" s="213"/>
      <c r="P227" s="213"/>
      <c r="Q227" s="213"/>
      <c r="R227" s="213"/>
      <c r="AB227" s="407">
        <v>75</v>
      </c>
      <c r="AC227" s="407"/>
      <c r="AD227" s="407"/>
      <c r="AE227" s="407"/>
      <c r="AF227" s="433">
        <v>15</v>
      </c>
      <c r="AG227" s="433">
        <v>23</v>
      </c>
      <c r="AJ227" s="354" t="s">
        <v>29</v>
      </c>
      <c r="AK227" s="355" t="s">
        <v>29</v>
      </c>
      <c r="AL227" s="354"/>
      <c r="AM227" s="355"/>
      <c r="AN227" s="354"/>
      <c r="AO227" s="355"/>
      <c r="AP227" s="354"/>
      <c r="AQ227" s="355"/>
      <c r="AR227" s="354"/>
    </row>
    <row r="228" spans="1:44" s="340" customFormat="1" outlineLevel="1">
      <c r="A228" s="421" t="s">
        <v>676</v>
      </c>
      <c r="B228" s="217"/>
      <c r="C228" s="217"/>
      <c r="D228" s="217"/>
      <c r="E228" s="346" t="s">
        <v>690</v>
      </c>
      <c r="F228" s="349"/>
      <c r="G228" s="432"/>
      <c r="H228" s="423"/>
      <c r="I228" s="213"/>
      <c r="J228" s="213"/>
      <c r="K228" s="213"/>
      <c r="L228" s="213"/>
      <c r="M228" s="213"/>
      <c r="N228" s="213"/>
      <c r="O228" s="213"/>
      <c r="P228" s="213"/>
      <c r="Q228" s="213"/>
      <c r="R228" s="213"/>
      <c r="AB228" s="407">
        <v>75</v>
      </c>
      <c r="AC228" s="407"/>
      <c r="AD228" s="407"/>
      <c r="AE228" s="407"/>
      <c r="AF228" s="433">
        <v>15</v>
      </c>
      <c r="AG228" s="433">
        <v>23</v>
      </c>
      <c r="AJ228" s="354"/>
      <c r="AK228" s="355"/>
      <c r="AL228" s="354"/>
      <c r="AM228" s="355"/>
      <c r="AN228" s="354"/>
      <c r="AO228" s="355"/>
      <c r="AP228" s="354"/>
      <c r="AQ228" s="355"/>
      <c r="AR228" s="354"/>
    </row>
    <row r="229" spans="1:44" s="340" customFormat="1" outlineLevel="1">
      <c r="A229" s="421" t="s">
        <v>676</v>
      </c>
      <c r="B229" s="217"/>
      <c r="C229" s="217"/>
      <c r="D229" s="217"/>
      <c r="E229" s="346" t="s">
        <v>691</v>
      </c>
      <c r="F229" s="349"/>
      <c r="G229" s="432"/>
      <c r="H229" s="423"/>
      <c r="I229" s="213"/>
      <c r="J229" s="213"/>
      <c r="K229" s="213"/>
      <c r="L229" s="213"/>
      <c r="M229" s="213"/>
      <c r="N229" s="213"/>
      <c r="O229" s="213"/>
      <c r="P229" s="213"/>
      <c r="Q229" s="213"/>
      <c r="R229" s="213"/>
      <c r="AB229" s="407">
        <v>75</v>
      </c>
      <c r="AC229" s="407"/>
      <c r="AD229" s="407"/>
      <c r="AE229" s="407"/>
      <c r="AF229" s="433"/>
      <c r="AG229" s="433"/>
      <c r="AJ229" s="354" t="s">
        <v>29</v>
      </c>
      <c r="AK229" s="355" t="s">
        <v>29</v>
      </c>
      <c r="AL229" s="354" t="s">
        <v>29</v>
      </c>
      <c r="AM229" s="355" t="s">
        <v>29</v>
      </c>
      <c r="AN229" s="354" t="s">
        <v>29</v>
      </c>
      <c r="AO229" s="355" t="s">
        <v>29</v>
      </c>
      <c r="AP229" s="354" t="s">
        <v>29</v>
      </c>
      <c r="AQ229" s="355" t="s">
        <v>29</v>
      </c>
      <c r="AR229" s="354" t="s">
        <v>29</v>
      </c>
    </row>
    <row r="230" spans="1:44" s="340" customFormat="1" outlineLevel="1">
      <c r="A230" s="421" t="s">
        <v>676</v>
      </c>
      <c r="B230" s="217"/>
      <c r="C230" s="217"/>
      <c r="D230" s="217"/>
      <c r="E230" s="346" t="s">
        <v>692</v>
      </c>
      <c r="G230" s="432"/>
      <c r="H230" s="423"/>
      <c r="I230" s="213"/>
      <c r="J230" s="213"/>
      <c r="K230" s="213"/>
      <c r="L230" s="213"/>
      <c r="M230" s="213"/>
      <c r="N230" s="213"/>
      <c r="O230" s="213"/>
      <c r="P230" s="213"/>
      <c r="Q230" s="213"/>
      <c r="R230" s="213"/>
      <c r="AB230" s="407">
        <v>75</v>
      </c>
      <c r="AC230" s="419"/>
      <c r="AD230" s="419"/>
      <c r="AE230" s="407"/>
      <c r="AF230" s="433"/>
      <c r="AG230" s="433"/>
      <c r="AJ230" s="354"/>
      <c r="AK230" s="355"/>
      <c r="AL230" s="354"/>
      <c r="AM230" s="355"/>
      <c r="AN230" s="354"/>
      <c r="AO230" s="355"/>
      <c r="AP230" s="354"/>
      <c r="AQ230" s="355"/>
      <c r="AR230" s="354"/>
    </row>
    <row r="231" spans="1:44" s="340" customFormat="1" outlineLevel="1">
      <c r="A231" s="421" t="s">
        <v>676</v>
      </c>
      <c r="B231" s="217"/>
      <c r="C231" s="217"/>
      <c r="D231" s="217"/>
      <c r="E231" s="346" t="s">
        <v>693</v>
      </c>
      <c r="G231" s="432"/>
      <c r="H231" s="423"/>
      <c r="I231" s="213"/>
      <c r="J231" s="213"/>
      <c r="K231" s="213"/>
      <c r="L231" s="213"/>
      <c r="M231" s="213"/>
      <c r="N231" s="213"/>
      <c r="O231" s="213"/>
      <c r="P231" s="213"/>
      <c r="Q231" s="213"/>
      <c r="R231" s="213"/>
      <c r="AB231" s="407"/>
      <c r="AC231" s="407">
        <v>75</v>
      </c>
      <c r="AD231" s="407">
        <v>75</v>
      </c>
      <c r="AE231" s="407">
        <v>75</v>
      </c>
      <c r="AF231" s="433"/>
      <c r="AG231" s="433"/>
      <c r="AJ231" s="354"/>
      <c r="AK231" s="355"/>
      <c r="AL231" s="354"/>
      <c r="AM231" s="355"/>
      <c r="AN231" s="354"/>
      <c r="AO231" s="355"/>
      <c r="AP231" s="354"/>
      <c r="AQ231" s="355"/>
      <c r="AR231" s="354"/>
    </row>
    <row r="232" spans="1:44" s="340" customFormat="1" outlineLevel="1">
      <c r="A232" s="421" t="s">
        <v>676</v>
      </c>
      <c r="B232" s="217"/>
      <c r="C232" s="217"/>
      <c r="D232" s="217"/>
      <c r="E232" s="346" t="s">
        <v>694</v>
      </c>
      <c r="G232" s="432"/>
      <c r="H232" s="423"/>
      <c r="I232" s="213"/>
      <c r="J232" s="213"/>
      <c r="K232" s="213"/>
      <c r="L232" s="213"/>
      <c r="M232" s="213"/>
      <c r="N232" s="213"/>
      <c r="O232" s="213"/>
      <c r="P232" s="213"/>
      <c r="Q232" s="213"/>
      <c r="R232" s="213"/>
      <c r="AB232" s="407">
        <v>66</v>
      </c>
      <c r="AC232" s="407"/>
      <c r="AD232" s="407"/>
      <c r="AE232" s="407">
        <v>66</v>
      </c>
      <c r="AF232" s="433">
        <v>15</v>
      </c>
      <c r="AG232" s="433">
        <v>23</v>
      </c>
      <c r="AJ232" s="354" t="s">
        <v>29</v>
      </c>
      <c r="AK232" s="355" t="s">
        <v>29</v>
      </c>
      <c r="AL232" s="354" t="s">
        <v>29</v>
      </c>
      <c r="AM232" s="355" t="s">
        <v>29</v>
      </c>
      <c r="AN232" s="354" t="s">
        <v>29</v>
      </c>
      <c r="AO232" s="355" t="s">
        <v>29</v>
      </c>
      <c r="AP232" s="354" t="s">
        <v>29</v>
      </c>
      <c r="AQ232" s="355" t="s">
        <v>29</v>
      </c>
      <c r="AR232" s="354" t="s">
        <v>29</v>
      </c>
    </row>
    <row r="233" spans="1:44" s="340" customFormat="1" outlineLevel="1">
      <c r="A233" s="421" t="s">
        <v>676</v>
      </c>
      <c r="B233" s="217"/>
      <c r="C233" s="217"/>
      <c r="D233" s="217"/>
      <c r="E233" s="346" t="s">
        <v>695</v>
      </c>
      <c r="G233" s="432"/>
      <c r="H233" s="423"/>
      <c r="I233" s="213"/>
      <c r="J233" s="213"/>
      <c r="K233" s="213"/>
      <c r="L233" s="213"/>
      <c r="M233" s="213"/>
      <c r="N233" s="213"/>
      <c r="O233" s="213"/>
      <c r="P233" s="213"/>
      <c r="Q233" s="213"/>
      <c r="R233" s="213"/>
      <c r="AB233" s="407">
        <v>66</v>
      </c>
      <c r="AC233" s="407"/>
      <c r="AD233" s="407"/>
      <c r="AE233" s="407"/>
      <c r="AF233" s="433"/>
      <c r="AG233" s="433"/>
      <c r="AJ233" s="354"/>
      <c r="AK233" s="355" t="s">
        <v>29</v>
      </c>
      <c r="AL233" s="354"/>
      <c r="AM233" s="355" t="s">
        <v>29</v>
      </c>
      <c r="AN233" s="354" t="s">
        <v>29</v>
      </c>
      <c r="AO233" s="355"/>
      <c r="AP233" s="354"/>
      <c r="AQ233" s="355"/>
      <c r="AR233" s="354"/>
    </row>
    <row r="234" spans="1:44" s="340" customFormat="1" outlineLevel="1">
      <c r="A234" s="421" t="s">
        <v>676</v>
      </c>
      <c r="B234" s="217"/>
      <c r="C234" s="217"/>
      <c r="D234" s="217"/>
      <c r="E234" s="346" t="s">
        <v>696</v>
      </c>
      <c r="G234" s="432"/>
      <c r="H234" s="423"/>
      <c r="I234" s="213"/>
      <c r="J234" s="213"/>
      <c r="K234" s="213"/>
      <c r="L234" s="213"/>
      <c r="M234" s="213"/>
      <c r="N234" s="213"/>
      <c r="O234" s="213"/>
      <c r="P234" s="213"/>
      <c r="Q234" s="213"/>
      <c r="R234" s="213"/>
      <c r="AB234" s="407"/>
      <c r="AC234" s="407">
        <v>66</v>
      </c>
      <c r="AD234" s="407">
        <v>66</v>
      </c>
      <c r="AE234" s="407">
        <v>66</v>
      </c>
      <c r="AF234" s="433"/>
      <c r="AG234" s="433"/>
      <c r="AJ234" s="354"/>
      <c r="AK234" s="355" t="s">
        <v>29</v>
      </c>
      <c r="AL234" s="354"/>
      <c r="AM234" s="355"/>
      <c r="AN234" s="354"/>
      <c r="AO234" s="355"/>
      <c r="AP234" s="354"/>
      <c r="AQ234" s="355"/>
      <c r="AR234" s="354"/>
    </row>
    <row r="235" spans="1:44" s="340" customFormat="1" outlineLevel="1">
      <c r="A235" s="421" t="s">
        <v>676</v>
      </c>
      <c r="B235" s="217"/>
      <c r="C235" s="217"/>
      <c r="D235" s="217"/>
      <c r="E235" s="346" t="s">
        <v>697</v>
      </c>
      <c r="G235" s="432"/>
      <c r="H235" s="423"/>
      <c r="I235" s="213"/>
      <c r="J235" s="213"/>
      <c r="K235" s="213"/>
      <c r="L235" s="213"/>
      <c r="M235" s="213"/>
      <c r="N235" s="213"/>
      <c r="O235" s="213"/>
      <c r="P235" s="213"/>
      <c r="Q235" s="213"/>
      <c r="R235" s="213"/>
      <c r="AB235" s="407">
        <v>60</v>
      </c>
      <c r="AC235" s="407">
        <v>60</v>
      </c>
      <c r="AD235" s="407">
        <v>60</v>
      </c>
      <c r="AE235" s="407">
        <v>60</v>
      </c>
      <c r="AF235" s="433"/>
      <c r="AG235" s="433"/>
      <c r="AJ235" s="354" t="s">
        <v>29</v>
      </c>
      <c r="AK235" s="355" t="s">
        <v>29</v>
      </c>
      <c r="AL235" s="354" t="s">
        <v>29</v>
      </c>
      <c r="AM235" s="355" t="s">
        <v>29</v>
      </c>
      <c r="AN235" s="354" t="s">
        <v>29</v>
      </c>
      <c r="AO235" s="355" t="s">
        <v>29</v>
      </c>
      <c r="AP235" s="354" t="s">
        <v>29</v>
      </c>
      <c r="AQ235" s="355" t="s">
        <v>29</v>
      </c>
      <c r="AR235" s="354" t="s">
        <v>29</v>
      </c>
    </row>
    <row r="236" spans="1:44" s="397" customFormat="1">
      <c r="A236" s="434"/>
      <c r="B236" s="219"/>
      <c r="C236" s="219"/>
      <c r="D236" s="219"/>
      <c r="E236" s="400"/>
      <c r="G236" s="435"/>
      <c r="H236" s="436"/>
      <c r="I236" s="437"/>
      <c r="J236" s="437"/>
      <c r="K236" s="437"/>
      <c r="L236" s="437"/>
      <c r="M236" s="437"/>
      <c r="N236" s="437"/>
      <c r="O236" s="437"/>
      <c r="P236" s="437"/>
      <c r="Q236" s="437"/>
      <c r="R236" s="437"/>
      <c r="AB236" s="437"/>
      <c r="AC236" s="438"/>
      <c r="AD236" s="439"/>
      <c r="AE236" s="439"/>
      <c r="AF236" s="439"/>
      <c r="AG236" s="439"/>
      <c r="AH236" s="439"/>
      <c r="AI236" s="439"/>
      <c r="AK236" s="440"/>
      <c r="AL236" s="441"/>
      <c r="AM236" s="441"/>
      <c r="AN236" s="441"/>
      <c r="AO236" s="441"/>
      <c r="AP236" s="441"/>
      <c r="AQ236" s="441"/>
      <c r="AR236" s="441"/>
    </row>
    <row r="237" spans="1:44" s="146" customFormat="1">
      <c r="A237" s="143"/>
      <c r="B237" s="442"/>
      <c r="C237" s="442"/>
      <c r="D237" s="442"/>
      <c r="E237" s="443"/>
      <c r="F237" s="143"/>
      <c r="G237" s="397"/>
      <c r="H237" s="398"/>
      <c r="I237" s="218"/>
      <c r="J237" s="218"/>
      <c r="K237" s="218"/>
      <c r="L237" s="218"/>
      <c r="M237" s="218"/>
      <c r="N237" s="218"/>
      <c r="O237" s="218"/>
      <c r="P237" s="218"/>
      <c r="Q237" s="218"/>
      <c r="R237" s="218"/>
      <c r="AB237" s="218"/>
      <c r="AC237" s="218"/>
      <c r="AD237" s="444"/>
      <c r="AE237" s="444"/>
      <c r="AF237" s="444"/>
      <c r="AG237" s="444"/>
      <c r="AH237" s="444"/>
      <c r="AI237" s="444"/>
      <c r="AJ237" s="444"/>
      <c r="AL237" s="147"/>
      <c r="AM237" s="147"/>
      <c r="AN237" s="147"/>
      <c r="AO237" s="147"/>
      <c r="AP237" s="147"/>
      <c r="AQ237" s="147"/>
      <c r="AR237" s="147"/>
    </row>
    <row r="238" spans="1:44" s="372" customFormat="1" ht="20.25">
      <c r="A238" s="408" t="s">
        <v>698</v>
      </c>
      <c r="B238" s="409"/>
      <c r="C238" s="409"/>
      <c r="D238" s="409"/>
      <c r="E238" s="445"/>
      <c r="F238" s="411"/>
      <c r="G238" s="412"/>
      <c r="H238" s="413"/>
      <c r="I238" s="138"/>
      <c r="J238" s="138"/>
      <c r="K238" s="138"/>
      <c r="L238" s="138"/>
      <c r="M238" s="138"/>
      <c r="N238" s="138"/>
      <c r="O238" s="138"/>
      <c r="P238" s="138"/>
      <c r="Q238" s="138"/>
      <c r="R238" s="138"/>
      <c r="AB238" s="491" t="s">
        <v>708</v>
      </c>
      <c r="AC238" s="492"/>
      <c r="AD238" s="492"/>
      <c r="AE238" s="492"/>
      <c r="AF238" s="492"/>
      <c r="AG238" s="493"/>
      <c r="AH238" s="446"/>
      <c r="AI238" s="446"/>
      <c r="AJ238" s="446"/>
      <c r="AK238" s="446"/>
      <c r="AL238" s="446"/>
      <c r="AM238" s="446"/>
      <c r="AN238" s="446"/>
    </row>
    <row r="239" spans="1:44" s="397" customFormat="1" ht="18" customHeight="1" outlineLevel="1">
      <c r="A239" s="428"/>
      <c r="B239" s="425"/>
      <c r="C239" s="425"/>
      <c r="D239" s="425"/>
      <c r="E239" s="426"/>
      <c r="F239" s="428"/>
      <c r="G239" s="428"/>
      <c r="H239" s="429"/>
      <c r="I239" s="430"/>
      <c r="J239" s="430"/>
      <c r="K239" s="430"/>
      <c r="L239" s="430"/>
      <c r="M239" s="430"/>
      <c r="N239" s="430"/>
      <c r="O239" s="430"/>
      <c r="P239" s="430"/>
      <c r="Q239" s="430"/>
      <c r="R239" s="430"/>
      <c r="AB239" s="501" t="s">
        <v>699</v>
      </c>
      <c r="AC239" s="502"/>
      <c r="AD239" s="502"/>
      <c r="AE239" s="502"/>
      <c r="AF239" s="502"/>
      <c r="AG239" s="503"/>
      <c r="AH239" s="431"/>
      <c r="AI239" s="431"/>
      <c r="AJ239" s="431"/>
      <c r="AK239" s="431"/>
      <c r="AL239" s="431"/>
      <c r="AM239" s="431"/>
      <c r="AN239" s="431"/>
    </row>
    <row r="240" spans="1:44" s="397" customFormat="1" ht="42" customHeight="1" outlineLevel="1">
      <c r="A240" s="428"/>
      <c r="B240" s="425"/>
      <c r="C240" s="425"/>
      <c r="D240" s="425"/>
      <c r="E240" s="426"/>
      <c r="F240" s="428"/>
      <c r="G240" s="428"/>
      <c r="H240" s="429"/>
      <c r="I240" s="430"/>
      <c r="J240" s="430"/>
      <c r="K240" s="430"/>
      <c r="L240" s="430"/>
      <c r="M240" s="430"/>
      <c r="N240" s="430"/>
      <c r="O240" s="430"/>
      <c r="P240" s="430"/>
      <c r="Q240" s="430"/>
      <c r="R240" s="430"/>
      <c r="AB240" s="504"/>
      <c r="AC240" s="505"/>
      <c r="AD240" s="505"/>
      <c r="AE240" s="505"/>
      <c r="AF240" s="505"/>
      <c r="AG240" s="506"/>
      <c r="AH240" s="431"/>
      <c r="AI240" s="431"/>
      <c r="AJ240" s="431"/>
      <c r="AK240" s="431"/>
      <c r="AL240" s="431"/>
      <c r="AM240" s="431"/>
      <c r="AN240" s="431"/>
    </row>
    <row r="241" spans="1:44" s="340" customFormat="1" outlineLevel="1">
      <c r="A241" s="421" t="s">
        <v>700</v>
      </c>
      <c r="B241" s="217"/>
      <c r="C241" s="217"/>
      <c r="D241" s="217"/>
      <c r="E241" s="346" t="s">
        <v>701</v>
      </c>
      <c r="F241" s="349"/>
      <c r="G241" s="432"/>
      <c r="H241" s="423"/>
      <c r="I241" s="213"/>
      <c r="J241" s="213"/>
      <c r="K241" s="213"/>
      <c r="L241" s="213"/>
      <c r="M241" s="213"/>
      <c r="N241" s="213"/>
      <c r="O241" s="213"/>
      <c r="P241" s="213"/>
      <c r="Q241" s="213"/>
      <c r="R241" s="213"/>
      <c r="AB241" s="500">
        <v>75</v>
      </c>
      <c r="AC241" s="500"/>
      <c r="AD241" s="500"/>
      <c r="AE241" s="500"/>
      <c r="AF241" s="500"/>
      <c r="AG241" s="500"/>
      <c r="AJ241" s="354" t="s">
        <v>29</v>
      </c>
      <c r="AK241" s="355"/>
      <c r="AL241" s="354"/>
      <c r="AM241" s="355"/>
      <c r="AN241" s="354"/>
      <c r="AO241" s="355"/>
      <c r="AP241" s="354"/>
      <c r="AQ241" s="355"/>
      <c r="AR241" s="354"/>
    </row>
    <row r="242" spans="1:44" s="340" customFormat="1" outlineLevel="1">
      <c r="A242" s="421" t="s">
        <v>700</v>
      </c>
      <c r="B242" s="217"/>
      <c r="C242" s="217"/>
      <c r="D242" s="217"/>
      <c r="E242" s="346" t="s">
        <v>702</v>
      </c>
      <c r="F242" s="349"/>
      <c r="G242" s="432"/>
      <c r="H242" s="423"/>
      <c r="I242" s="213"/>
      <c r="J242" s="213"/>
      <c r="K242" s="213"/>
      <c r="L242" s="213"/>
      <c r="M242" s="213"/>
      <c r="N242" s="213"/>
      <c r="O242" s="213"/>
      <c r="P242" s="213"/>
      <c r="Q242" s="213"/>
      <c r="R242" s="213"/>
      <c r="AB242" s="490">
        <v>75</v>
      </c>
      <c r="AC242" s="490"/>
      <c r="AD242" s="490"/>
      <c r="AE242" s="490"/>
      <c r="AF242" s="490"/>
      <c r="AG242" s="490"/>
      <c r="AJ242" s="354"/>
      <c r="AK242" s="355" t="s">
        <v>29</v>
      </c>
      <c r="AL242" s="354"/>
      <c r="AM242" s="355"/>
      <c r="AN242" s="354"/>
      <c r="AO242" s="355"/>
      <c r="AP242" s="354"/>
      <c r="AQ242" s="355"/>
      <c r="AR242" s="354"/>
    </row>
    <row r="243" spans="1:44" s="340" customFormat="1" outlineLevel="1">
      <c r="A243" s="421" t="s">
        <v>700</v>
      </c>
      <c r="B243" s="217"/>
      <c r="C243" s="217"/>
      <c r="D243" s="217"/>
      <c r="E243" s="346" t="s">
        <v>703</v>
      </c>
      <c r="F243" s="349"/>
      <c r="G243" s="432"/>
      <c r="H243" s="423"/>
      <c r="I243" s="213"/>
      <c r="J243" s="213"/>
      <c r="K243" s="213"/>
      <c r="L243" s="213"/>
      <c r="M243" s="213"/>
      <c r="N243" s="213"/>
      <c r="O243" s="213"/>
      <c r="P243" s="213"/>
      <c r="Q243" s="213"/>
      <c r="R243" s="213"/>
      <c r="AB243" s="490">
        <v>75</v>
      </c>
      <c r="AC243" s="490"/>
      <c r="AD243" s="490"/>
      <c r="AE243" s="490"/>
      <c r="AF243" s="490"/>
      <c r="AG243" s="490"/>
      <c r="AJ243" s="354"/>
      <c r="AK243" s="355"/>
      <c r="AL243" s="354" t="s">
        <v>29</v>
      </c>
      <c r="AM243" s="355" t="s">
        <v>29</v>
      </c>
      <c r="AN243" s="354" t="s">
        <v>29</v>
      </c>
      <c r="AO243" s="355" t="s">
        <v>29</v>
      </c>
      <c r="AP243" s="354"/>
      <c r="AQ243" s="355"/>
      <c r="AR243" s="354"/>
    </row>
    <row r="244" spans="1:44" s="340" customFormat="1" outlineLevel="1">
      <c r="A244" s="421" t="s">
        <v>700</v>
      </c>
      <c r="B244" s="217"/>
      <c r="C244" s="217"/>
      <c r="D244" s="217"/>
      <c r="E244" s="346" t="s">
        <v>704</v>
      </c>
      <c r="F244" s="349"/>
      <c r="G244" s="432"/>
      <c r="H244" s="423"/>
      <c r="I244" s="213"/>
      <c r="J244" s="213"/>
      <c r="K244" s="213"/>
      <c r="L244" s="213"/>
      <c r="M244" s="213"/>
      <c r="N244" s="213"/>
      <c r="O244" s="213"/>
      <c r="P244" s="213"/>
      <c r="Q244" s="213"/>
      <c r="R244" s="213"/>
      <c r="AB244" s="490">
        <v>75</v>
      </c>
      <c r="AC244" s="490"/>
      <c r="AD244" s="490"/>
      <c r="AE244" s="490"/>
      <c r="AF244" s="490"/>
      <c r="AG244" s="490"/>
      <c r="AJ244" s="354" t="s">
        <v>29</v>
      </c>
      <c r="AK244" s="355" t="s">
        <v>29</v>
      </c>
      <c r="AL244" s="354"/>
      <c r="AM244" s="355"/>
      <c r="AN244" s="354"/>
      <c r="AO244" s="355"/>
      <c r="AP244" s="354"/>
      <c r="AQ244" s="355"/>
      <c r="AR244" s="354"/>
    </row>
    <row r="245" spans="1:44" s="340" customFormat="1" outlineLevel="1">
      <c r="A245" s="421" t="s">
        <v>700</v>
      </c>
      <c r="B245" s="217"/>
      <c r="C245" s="217"/>
      <c r="D245" s="217"/>
      <c r="E245" s="346" t="s">
        <v>705</v>
      </c>
      <c r="F245" s="349"/>
      <c r="G245" s="432"/>
      <c r="H245" s="423"/>
      <c r="I245" s="213"/>
      <c r="J245" s="213"/>
      <c r="K245" s="213"/>
      <c r="L245" s="213"/>
      <c r="M245" s="213"/>
      <c r="N245" s="213"/>
      <c r="O245" s="213"/>
      <c r="P245" s="213"/>
      <c r="Q245" s="213"/>
      <c r="R245" s="213"/>
      <c r="AB245" s="490">
        <v>75</v>
      </c>
      <c r="AC245" s="490"/>
      <c r="AD245" s="490"/>
      <c r="AE245" s="490"/>
      <c r="AF245" s="490"/>
      <c r="AG245" s="490"/>
      <c r="AJ245" s="354"/>
      <c r="AK245" s="355"/>
      <c r="AL245" s="354"/>
      <c r="AM245" s="355"/>
      <c r="AN245" s="354"/>
      <c r="AO245" s="355"/>
      <c r="AP245" s="354"/>
      <c r="AQ245" s="355"/>
      <c r="AR245" s="354"/>
    </row>
    <row r="246" spans="1:44" s="340" customFormat="1" outlineLevel="1">
      <c r="A246" s="421" t="s">
        <v>700</v>
      </c>
      <c r="B246" s="217"/>
      <c r="C246" s="217"/>
      <c r="D246" s="217"/>
      <c r="E246" s="346" t="s">
        <v>706</v>
      </c>
      <c r="G246" s="432"/>
      <c r="H246" s="423"/>
      <c r="I246" s="213"/>
      <c r="J246" s="213"/>
      <c r="K246" s="213"/>
      <c r="L246" s="213"/>
      <c r="M246" s="213"/>
      <c r="N246" s="213"/>
      <c r="O246" s="213"/>
      <c r="P246" s="213"/>
      <c r="Q246" s="213"/>
      <c r="R246" s="213"/>
      <c r="AB246" s="490">
        <v>66</v>
      </c>
      <c r="AC246" s="490"/>
      <c r="AD246" s="490"/>
      <c r="AE246" s="490"/>
      <c r="AF246" s="490"/>
      <c r="AG246" s="490"/>
      <c r="AJ246" s="354" t="s">
        <v>29</v>
      </c>
      <c r="AK246" s="355" t="s">
        <v>29</v>
      </c>
      <c r="AL246" s="354" t="s">
        <v>29</v>
      </c>
      <c r="AM246" s="355" t="s">
        <v>29</v>
      </c>
      <c r="AN246" s="354" t="s">
        <v>29</v>
      </c>
      <c r="AO246" s="355" t="s">
        <v>29</v>
      </c>
      <c r="AP246" s="354" t="s">
        <v>29</v>
      </c>
      <c r="AQ246" s="355" t="s">
        <v>29</v>
      </c>
      <c r="AR246" s="354" t="s">
        <v>29</v>
      </c>
    </row>
    <row r="247" spans="1:44" s="340" customFormat="1" outlineLevel="1">
      <c r="A247" s="421" t="s">
        <v>700</v>
      </c>
      <c r="B247" s="217"/>
      <c r="C247" s="217"/>
      <c r="D247" s="217"/>
      <c r="E247" s="346" t="s">
        <v>707</v>
      </c>
      <c r="G247" s="432"/>
      <c r="H247" s="423"/>
      <c r="I247" s="213"/>
      <c r="J247" s="213"/>
      <c r="K247" s="213"/>
      <c r="L247" s="213"/>
      <c r="M247" s="213"/>
      <c r="N247" s="213"/>
      <c r="O247" s="213"/>
      <c r="P247" s="213"/>
      <c r="Q247" s="213"/>
      <c r="R247" s="213"/>
      <c r="AB247" s="490">
        <v>75</v>
      </c>
      <c r="AC247" s="490"/>
      <c r="AD247" s="490"/>
      <c r="AE247" s="490"/>
      <c r="AF247" s="490"/>
      <c r="AG247" s="490"/>
      <c r="AJ247" s="354" t="s">
        <v>29</v>
      </c>
      <c r="AK247" s="355" t="s">
        <v>29</v>
      </c>
      <c r="AL247" s="354" t="s">
        <v>29</v>
      </c>
      <c r="AM247" s="355" t="s">
        <v>29</v>
      </c>
      <c r="AN247" s="354" t="s">
        <v>29</v>
      </c>
      <c r="AO247" s="355" t="s">
        <v>29</v>
      </c>
      <c r="AP247" s="354" t="s">
        <v>29</v>
      </c>
      <c r="AQ247" s="355" t="s">
        <v>29</v>
      </c>
      <c r="AR247" s="354" t="s">
        <v>29</v>
      </c>
    </row>
    <row r="248" spans="1:44" s="219" customFormat="1" ht="15"/>
    <row r="249" spans="1:44" s="113" customFormat="1" ht="15.75" customHeight="1">
      <c r="B249" s="219"/>
      <c r="C249" s="219"/>
    </row>
    <row r="250" spans="1:44" s="339" customFormat="1" ht="15.75" customHeight="1">
      <c r="A250" s="337" t="s">
        <v>573</v>
      </c>
      <c r="B250" s="217"/>
      <c r="C250" s="217"/>
      <c r="D250" s="338" t="s">
        <v>14</v>
      </c>
      <c r="G250" s="340"/>
      <c r="H250" s="341"/>
      <c r="I250" s="139"/>
      <c r="J250" s="139"/>
      <c r="K250" s="139"/>
      <c r="L250" s="139"/>
      <c r="M250" s="139"/>
      <c r="N250" s="139"/>
      <c r="O250" s="139"/>
      <c r="P250" s="139"/>
      <c r="Q250" s="139"/>
      <c r="R250" s="139"/>
      <c r="S250" s="139"/>
      <c r="T250" s="139"/>
      <c r="U250" s="139"/>
      <c r="V250" s="139"/>
      <c r="W250" s="139"/>
      <c r="X250" s="498" t="s">
        <v>574</v>
      </c>
      <c r="Y250" s="499"/>
      <c r="Z250" s="499"/>
      <c r="AA250" s="499"/>
      <c r="AB250" s="342"/>
      <c r="AC250" s="342"/>
      <c r="AJ250" s="343"/>
      <c r="AK250" s="344"/>
      <c r="AL250" s="343"/>
      <c r="AM250" s="344"/>
      <c r="AN250" s="343"/>
      <c r="AO250" s="344"/>
      <c r="AP250" s="343"/>
      <c r="AQ250" s="344"/>
      <c r="AR250" s="343"/>
    </row>
    <row r="251" spans="1:44" s="339" customFormat="1" ht="15.75" customHeight="1">
      <c r="A251" s="337"/>
      <c r="B251" s="217"/>
      <c r="C251" s="217"/>
      <c r="D251" s="345"/>
      <c r="E251" s="346"/>
      <c r="G251" s="340"/>
      <c r="H251" s="341"/>
      <c r="I251" s="139"/>
      <c r="J251" s="139"/>
      <c r="K251" s="139"/>
      <c r="L251" s="139"/>
      <c r="M251" s="139"/>
      <c r="N251" s="139"/>
      <c r="O251" s="139"/>
      <c r="P251" s="139"/>
      <c r="Q251" s="139"/>
      <c r="R251" s="139"/>
      <c r="S251" s="139"/>
      <c r="T251" s="139"/>
      <c r="U251" s="139"/>
      <c r="V251" s="139"/>
      <c r="W251" s="139"/>
      <c r="AJ251" s="343"/>
      <c r="AK251" s="344"/>
      <c r="AL251" s="343"/>
      <c r="AM251" s="344"/>
      <c r="AN251" s="343"/>
      <c r="AO251" s="344"/>
      <c r="AP251" s="343"/>
      <c r="AQ251" s="344"/>
      <c r="AR251" s="343"/>
    </row>
    <row r="252" spans="1:44" s="356" customFormat="1" ht="15.75" customHeight="1" outlineLevel="1">
      <c r="A252" s="212" t="s">
        <v>573</v>
      </c>
      <c r="B252" s="347" t="s">
        <v>575</v>
      </c>
      <c r="C252" s="348" t="s">
        <v>576</v>
      </c>
      <c r="D252" s="349"/>
      <c r="E252" s="350" t="s">
        <v>577</v>
      </c>
      <c r="F252" s="351" t="s">
        <v>578</v>
      </c>
      <c r="G252" s="213" t="s">
        <v>2</v>
      </c>
      <c r="H252" s="213" t="s">
        <v>2</v>
      </c>
      <c r="I252" s="213" t="s">
        <v>2</v>
      </c>
      <c r="J252" s="213" t="s">
        <v>2</v>
      </c>
      <c r="K252" s="213" t="s">
        <v>2</v>
      </c>
      <c r="L252" s="213" t="s">
        <v>2</v>
      </c>
      <c r="M252" s="213" t="s">
        <v>2</v>
      </c>
      <c r="N252" s="500"/>
      <c r="O252" s="500"/>
      <c r="P252" s="500"/>
      <c r="Q252" s="500"/>
      <c r="R252" s="213"/>
      <c r="S252" s="500"/>
      <c r="T252" s="500"/>
      <c r="U252" s="500"/>
      <c r="V252" s="500"/>
      <c r="W252" s="213"/>
      <c r="X252" s="490">
        <v>1200</v>
      </c>
      <c r="Y252" s="490"/>
      <c r="Z252" s="490"/>
      <c r="AA252" s="490"/>
      <c r="AB252" s="490"/>
      <c r="AC252" s="490"/>
      <c r="AD252" s="490"/>
      <c r="AE252" s="490"/>
      <c r="AF252" s="490"/>
      <c r="AG252" s="490"/>
      <c r="AH252" s="352"/>
      <c r="AI252" s="353"/>
      <c r="AJ252" s="354"/>
      <c r="AK252" s="355"/>
      <c r="AL252" s="354"/>
      <c r="AM252" s="355" t="s">
        <v>579</v>
      </c>
      <c r="AN252" s="354" t="s">
        <v>579</v>
      </c>
      <c r="AO252" s="355"/>
      <c r="AP252" s="354"/>
      <c r="AQ252" s="355"/>
      <c r="AR252" s="354" t="s">
        <v>579</v>
      </c>
    </row>
    <row r="253" spans="1:44" s="356" customFormat="1" ht="15.75" customHeight="1" outlineLevel="1">
      <c r="A253" s="212" t="s">
        <v>573</v>
      </c>
      <c r="B253" s="347" t="s">
        <v>575</v>
      </c>
      <c r="C253" s="348" t="s">
        <v>580</v>
      </c>
      <c r="D253" s="349"/>
      <c r="E253" s="350" t="s">
        <v>581</v>
      </c>
      <c r="F253" s="351" t="s">
        <v>582</v>
      </c>
      <c r="G253" s="213" t="s">
        <v>2</v>
      </c>
      <c r="H253" s="213" t="s">
        <v>2</v>
      </c>
      <c r="I253" s="213" t="s">
        <v>2</v>
      </c>
      <c r="J253" s="213" t="s">
        <v>2</v>
      </c>
      <c r="K253" s="213" t="s">
        <v>2</v>
      </c>
      <c r="L253" s="213" t="s">
        <v>2</v>
      </c>
      <c r="M253" s="213" t="s">
        <v>2</v>
      </c>
      <c r="N253" s="490"/>
      <c r="O253" s="490"/>
      <c r="P253" s="490"/>
      <c r="Q253" s="490"/>
      <c r="R253" s="213"/>
      <c r="S253" s="490"/>
      <c r="T253" s="490"/>
      <c r="U253" s="490"/>
      <c r="V253" s="490"/>
      <c r="W253" s="213"/>
      <c r="X253" s="490">
        <v>1000</v>
      </c>
      <c r="Y253" s="490"/>
      <c r="Z253" s="490"/>
      <c r="AA253" s="490"/>
      <c r="AB253" s="490"/>
      <c r="AC253" s="490"/>
      <c r="AD253" s="490"/>
      <c r="AE253" s="490"/>
      <c r="AF253" s="490"/>
      <c r="AG253" s="490"/>
      <c r="AH253" s="353"/>
      <c r="AI253" s="353"/>
      <c r="AJ253" s="354"/>
      <c r="AK253" s="355"/>
      <c r="AL253" s="354" t="s">
        <v>579</v>
      </c>
      <c r="AM253" s="355"/>
      <c r="AN253" s="354"/>
      <c r="AO253" s="355"/>
      <c r="AP253" s="354"/>
      <c r="AQ253" s="355"/>
      <c r="AR253" s="354"/>
    </row>
    <row r="254" spans="1:44" s="356" customFormat="1" ht="15.75" customHeight="1" outlineLevel="1">
      <c r="A254" s="212" t="s">
        <v>573</v>
      </c>
      <c r="B254" s="347" t="s">
        <v>575</v>
      </c>
      <c r="C254" s="348" t="s">
        <v>583</v>
      </c>
      <c r="D254" s="349"/>
      <c r="E254" s="350" t="s">
        <v>584</v>
      </c>
      <c r="F254" s="351" t="s">
        <v>585</v>
      </c>
      <c r="G254" s="213" t="s">
        <v>2</v>
      </c>
      <c r="H254" s="213" t="s">
        <v>2</v>
      </c>
      <c r="I254" s="213" t="s">
        <v>2</v>
      </c>
      <c r="J254" s="213" t="s">
        <v>2</v>
      </c>
      <c r="K254" s="213" t="s">
        <v>2</v>
      </c>
      <c r="L254" s="213" t="s">
        <v>2</v>
      </c>
      <c r="M254" s="213" t="s">
        <v>2</v>
      </c>
      <c r="N254" s="490"/>
      <c r="O254" s="490"/>
      <c r="P254" s="490"/>
      <c r="Q254" s="490"/>
      <c r="R254" s="213"/>
      <c r="S254" s="490"/>
      <c r="T254" s="490"/>
      <c r="U254" s="490"/>
      <c r="V254" s="490"/>
      <c r="W254" s="213"/>
      <c r="X254" s="490">
        <v>600</v>
      </c>
      <c r="Y254" s="490"/>
      <c r="Z254" s="490"/>
      <c r="AA254" s="490"/>
      <c r="AB254" s="490"/>
      <c r="AC254" s="490"/>
      <c r="AD254" s="490"/>
      <c r="AE254" s="490"/>
      <c r="AF254" s="490"/>
      <c r="AG254" s="490"/>
      <c r="AH254" s="353"/>
      <c r="AI254" s="353"/>
      <c r="AJ254" s="354"/>
      <c r="AK254" s="355"/>
      <c r="AL254" s="354"/>
      <c r="AM254" s="355" t="s">
        <v>579</v>
      </c>
      <c r="AN254" s="354"/>
      <c r="AO254" s="355"/>
      <c r="AP254" s="354"/>
      <c r="AQ254" s="355"/>
      <c r="AR254" s="354"/>
    </row>
    <row r="255" spans="1:44" s="356" customFormat="1" ht="15.75" customHeight="1" outlineLevel="1">
      <c r="A255" s="212" t="s">
        <v>573</v>
      </c>
      <c r="B255" s="347" t="s">
        <v>575</v>
      </c>
      <c r="C255" s="348" t="s">
        <v>586</v>
      </c>
      <c r="D255" s="349"/>
      <c r="E255" s="350" t="s">
        <v>587</v>
      </c>
      <c r="F255" s="351" t="s">
        <v>588</v>
      </c>
      <c r="G255" s="213" t="s">
        <v>2</v>
      </c>
      <c r="H255" s="213" t="s">
        <v>2</v>
      </c>
      <c r="I255" s="213" t="s">
        <v>2</v>
      </c>
      <c r="J255" s="213" t="s">
        <v>2</v>
      </c>
      <c r="K255" s="213" t="s">
        <v>2</v>
      </c>
      <c r="L255" s="213" t="s">
        <v>2</v>
      </c>
      <c r="M255" s="213" t="s">
        <v>2</v>
      </c>
      <c r="N255" s="352"/>
      <c r="O255" s="352"/>
      <c r="P255" s="352"/>
      <c r="Q255" s="352"/>
      <c r="R255" s="213"/>
      <c r="S255" s="352"/>
      <c r="T255" s="352"/>
      <c r="U255" s="352"/>
      <c r="V255" s="352"/>
      <c r="W255" s="213"/>
      <c r="X255" s="490">
        <v>200</v>
      </c>
      <c r="Y255" s="490"/>
      <c r="Z255" s="490"/>
      <c r="AA255" s="490"/>
      <c r="AB255" s="490"/>
      <c r="AC255" s="490"/>
      <c r="AD255" s="490"/>
      <c r="AE255" s="490"/>
      <c r="AF255" s="490"/>
      <c r="AG255" s="490"/>
      <c r="AH255" s="357"/>
      <c r="AI255" s="353"/>
      <c r="AJ255" s="354"/>
      <c r="AK255" s="355"/>
      <c r="AL255" s="354"/>
      <c r="AM255" s="355"/>
      <c r="AN255" s="354"/>
      <c r="AO255" s="355"/>
      <c r="AP255" s="354"/>
      <c r="AQ255" s="355"/>
      <c r="AR255" s="354"/>
    </row>
    <row r="256" spans="1:44" s="356" customFormat="1" ht="15.75" customHeight="1" outlineLevel="1">
      <c r="A256" s="212" t="s">
        <v>573</v>
      </c>
      <c r="B256" s="347" t="s">
        <v>589</v>
      </c>
      <c r="C256" s="348" t="s">
        <v>590</v>
      </c>
      <c r="D256" s="349"/>
      <c r="E256" s="350" t="s">
        <v>591</v>
      </c>
      <c r="F256" s="351" t="s">
        <v>592</v>
      </c>
      <c r="G256" s="213" t="s">
        <v>2</v>
      </c>
      <c r="H256" s="213" t="s">
        <v>2</v>
      </c>
      <c r="I256" s="213" t="s">
        <v>2</v>
      </c>
      <c r="J256" s="213" t="s">
        <v>2</v>
      </c>
      <c r="K256" s="213" t="s">
        <v>2</v>
      </c>
      <c r="L256" s="213" t="s">
        <v>2</v>
      </c>
      <c r="M256" s="213" t="s">
        <v>2</v>
      </c>
      <c r="N256" s="490"/>
      <c r="O256" s="490"/>
      <c r="P256" s="490"/>
      <c r="Q256" s="490"/>
      <c r="R256" s="213"/>
      <c r="S256" s="490"/>
      <c r="T256" s="490"/>
      <c r="U256" s="490"/>
      <c r="V256" s="490"/>
      <c r="W256" s="213"/>
      <c r="X256" s="490">
        <v>1100</v>
      </c>
      <c r="Y256" s="490"/>
      <c r="Z256" s="490"/>
      <c r="AA256" s="490"/>
      <c r="AB256" s="490"/>
      <c r="AC256" s="490"/>
      <c r="AD256" s="490"/>
      <c r="AE256" s="490"/>
      <c r="AF256" s="490"/>
      <c r="AG256" s="490"/>
      <c r="AH256" s="353"/>
      <c r="AI256" s="353"/>
      <c r="AJ256" s="354"/>
      <c r="AK256" s="355" t="s">
        <v>579</v>
      </c>
      <c r="AL256" s="354"/>
      <c r="AM256" s="355"/>
      <c r="AN256" s="354"/>
      <c r="AO256" s="355"/>
      <c r="AP256" s="354" t="s">
        <v>579</v>
      </c>
      <c r="AQ256" s="355"/>
      <c r="AR256" s="354"/>
    </row>
    <row r="257" spans="1:54" s="356" customFormat="1" ht="15.75" customHeight="1" outlineLevel="1">
      <c r="A257" s="212" t="s">
        <v>573</v>
      </c>
      <c r="B257" s="347" t="s">
        <v>589</v>
      </c>
      <c r="C257" s="348" t="s">
        <v>593</v>
      </c>
      <c r="D257" s="349"/>
      <c r="E257" s="350" t="s">
        <v>594</v>
      </c>
      <c r="F257" s="351" t="s">
        <v>595</v>
      </c>
      <c r="G257" s="213" t="s">
        <v>2</v>
      </c>
      <c r="H257" s="213" t="s">
        <v>2</v>
      </c>
      <c r="I257" s="213" t="s">
        <v>2</v>
      </c>
      <c r="J257" s="213" t="s">
        <v>2</v>
      </c>
      <c r="K257" s="213" t="s">
        <v>2</v>
      </c>
      <c r="L257" s="213" t="s">
        <v>2</v>
      </c>
      <c r="M257" s="213" t="s">
        <v>2</v>
      </c>
      <c r="N257" s="490"/>
      <c r="O257" s="490"/>
      <c r="P257" s="490"/>
      <c r="Q257" s="490"/>
      <c r="R257" s="213"/>
      <c r="S257" s="490"/>
      <c r="T257" s="490"/>
      <c r="U257" s="490"/>
      <c r="V257" s="490"/>
      <c r="W257" s="213"/>
      <c r="X257" s="490">
        <v>900</v>
      </c>
      <c r="Y257" s="490"/>
      <c r="Z257" s="490"/>
      <c r="AA257" s="490"/>
      <c r="AB257" s="490"/>
      <c r="AC257" s="490"/>
      <c r="AD257" s="490"/>
      <c r="AE257" s="490"/>
      <c r="AF257" s="490"/>
      <c r="AG257" s="490"/>
      <c r="AH257" s="353"/>
      <c r="AI257" s="353"/>
      <c r="AJ257" s="354"/>
      <c r="AK257" s="355" t="s">
        <v>579</v>
      </c>
      <c r="AL257" s="354"/>
      <c r="AM257" s="355"/>
      <c r="AN257" s="354"/>
      <c r="AO257" s="355"/>
      <c r="AP257" s="354"/>
      <c r="AQ257" s="355"/>
      <c r="AR257" s="354"/>
    </row>
    <row r="258" spans="1:54" s="356" customFormat="1" ht="15.75" customHeight="1" outlineLevel="1">
      <c r="A258" s="212" t="s">
        <v>573</v>
      </c>
      <c r="B258" s="347" t="s">
        <v>589</v>
      </c>
      <c r="C258" s="348" t="s">
        <v>596</v>
      </c>
      <c r="D258" s="349"/>
      <c r="E258" s="350" t="s">
        <v>597</v>
      </c>
      <c r="F258" s="351" t="s">
        <v>598</v>
      </c>
      <c r="G258" s="213" t="s">
        <v>2</v>
      </c>
      <c r="H258" s="213" t="s">
        <v>2</v>
      </c>
      <c r="I258" s="213" t="s">
        <v>2</v>
      </c>
      <c r="J258" s="213" t="s">
        <v>2</v>
      </c>
      <c r="K258" s="213" t="s">
        <v>2</v>
      </c>
      <c r="L258" s="213" t="s">
        <v>2</v>
      </c>
      <c r="M258" s="213" t="s">
        <v>2</v>
      </c>
      <c r="N258" s="490"/>
      <c r="O258" s="490"/>
      <c r="P258" s="490"/>
      <c r="Q258" s="490"/>
      <c r="R258" s="213"/>
      <c r="S258" s="490"/>
      <c r="T258" s="490"/>
      <c r="U258" s="490"/>
      <c r="V258" s="490"/>
      <c r="W258" s="213"/>
      <c r="X258" s="490">
        <v>600</v>
      </c>
      <c r="Y258" s="490"/>
      <c r="Z258" s="490"/>
      <c r="AA258" s="490"/>
      <c r="AB258" s="490"/>
      <c r="AC258" s="490"/>
      <c r="AD258" s="490"/>
      <c r="AE258" s="490"/>
      <c r="AF258" s="490"/>
      <c r="AG258" s="490"/>
      <c r="AH258" s="353"/>
      <c r="AI258" s="353"/>
      <c r="AJ258" s="354"/>
      <c r="AK258" s="355" t="s">
        <v>579</v>
      </c>
      <c r="AL258" s="354"/>
      <c r="AM258" s="355"/>
      <c r="AN258" s="354"/>
      <c r="AO258" s="355"/>
      <c r="AP258" s="354"/>
      <c r="AQ258" s="355"/>
      <c r="AR258" s="354"/>
    </row>
    <row r="259" spans="1:54" s="356" customFormat="1" ht="15.75" customHeight="1" outlineLevel="1">
      <c r="A259" s="212" t="s">
        <v>573</v>
      </c>
      <c r="B259" s="347" t="s">
        <v>589</v>
      </c>
      <c r="C259" s="348" t="s">
        <v>599</v>
      </c>
      <c r="D259" s="349"/>
      <c r="E259" s="350" t="s">
        <v>600</v>
      </c>
      <c r="F259" s="351" t="s">
        <v>588</v>
      </c>
      <c r="G259" s="213" t="s">
        <v>2</v>
      </c>
      <c r="H259" s="213" t="s">
        <v>2</v>
      </c>
      <c r="I259" s="213" t="s">
        <v>2</v>
      </c>
      <c r="J259" s="213" t="s">
        <v>2</v>
      </c>
      <c r="K259" s="213" t="s">
        <v>2</v>
      </c>
      <c r="L259" s="213" t="s">
        <v>2</v>
      </c>
      <c r="M259" s="213" t="s">
        <v>2</v>
      </c>
      <c r="N259" s="352"/>
      <c r="O259" s="352"/>
      <c r="P259" s="352"/>
      <c r="Q259" s="352"/>
      <c r="R259" s="213"/>
      <c r="S259" s="352"/>
      <c r="T259" s="352"/>
      <c r="U259" s="352"/>
      <c r="V259" s="352"/>
      <c r="W259" s="213"/>
      <c r="X259" s="490">
        <v>200</v>
      </c>
      <c r="Y259" s="490"/>
      <c r="Z259" s="490"/>
      <c r="AA259" s="490"/>
      <c r="AB259" s="490"/>
      <c r="AC259" s="490"/>
      <c r="AD259" s="490"/>
      <c r="AE259" s="490"/>
      <c r="AF259" s="490"/>
      <c r="AG259" s="490"/>
      <c r="AH259" s="353"/>
      <c r="AI259" s="353"/>
      <c r="AJ259" s="354"/>
      <c r="AK259" s="355" t="s">
        <v>579</v>
      </c>
      <c r="AL259" s="354"/>
      <c r="AM259" s="355"/>
      <c r="AN259" s="354"/>
      <c r="AO259" s="355"/>
      <c r="AP259" s="354"/>
      <c r="AQ259" s="355"/>
      <c r="AR259" s="354"/>
    </row>
    <row r="260" spans="1:54" s="356" customFormat="1" ht="15.75" customHeight="1" outlineLevel="1">
      <c r="A260" s="212" t="s">
        <v>573</v>
      </c>
      <c r="B260" s="347" t="s">
        <v>601</v>
      </c>
      <c r="C260" s="348" t="s">
        <v>602</v>
      </c>
      <c r="D260" s="349"/>
      <c r="E260" s="350" t="s">
        <v>603</v>
      </c>
      <c r="F260" s="351" t="s">
        <v>604</v>
      </c>
      <c r="G260" s="213" t="s">
        <v>65</v>
      </c>
      <c r="H260" s="213" t="s">
        <v>2</v>
      </c>
      <c r="I260" s="213" t="s">
        <v>2</v>
      </c>
      <c r="J260" s="213" t="s">
        <v>2</v>
      </c>
      <c r="K260" s="213" t="s">
        <v>2</v>
      </c>
      <c r="L260" s="213" t="s">
        <v>2</v>
      </c>
      <c r="M260" s="213"/>
      <c r="N260" s="490"/>
      <c r="O260" s="490"/>
      <c r="P260" s="490"/>
      <c r="Q260" s="490"/>
      <c r="R260" s="213"/>
      <c r="S260" s="490"/>
      <c r="T260" s="490"/>
      <c r="U260" s="490"/>
      <c r="V260" s="490"/>
      <c r="W260" s="213"/>
      <c r="X260" s="490">
        <v>700</v>
      </c>
      <c r="Y260" s="490"/>
      <c r="Z260" s="490"/>
      <c r="AA260" s="490"/>
      <c r="AB260" s="490"/>
      <c r="AC260" s="490"/>
      <c r="AD260" s="490"/>
      <c r="AE260" s="490"/>
      <c r="AF260" s="490"/>
      <c r="AG260" s="490"/>
      <c r="AH260" s="353"/>
      <c r="AI260" s="353"/>
      <c r="AJ260" s="354" t="s">
        <v>579</v>
      </c>
      <c r="AK260" s="355"/>
      <c r="AL260" s="354"/>
      <c r="AM260" s="355"/>
      <c r="AN260" s="354"/>
      <c r="AO260" s="355" t="s">
        <v>579</v>
      </c>
      <c r="AP260" s="354"/>
      <c r="AQ260" s="355"/>
      <c r="AR260" s="354"/>
    </row>
    <row r="261" spans="1:54" s="356" customFormat="1" ht="15.75" customHeight="1" outlineLevel="1">
      <c r="A261" s="212" t="s">
        <v>573</v>
      </c>
      <c r="B261" s="347" t="s">
        <v>605</v>
      </c>
      <c r="C261" s="348" t="s">
        <v>606</v>
      </c>
      <c r="D261" s="349"/>
      <c r="E261" s="350" t="s">
        <v>607</v>
      </c>
      <c r="F261" s="351" t="s">
        <v>608</v>
      </c>
      <c r="G261" s="213" t="s">
        <v>65</v>
      </c>
      <c r="H261" s="213" t="s">
        <v>2</v>
      </c>
      <c r="I261" s="213" t="s">
        <v>2</v>
      </c>
      <c r="J261" s="213" t="s">
        <v>2</v>
      </c>
      <c r="K261" s="213" t="s">
        <v>2</v>
      </c>
      <c r="L261" s="213" t="s">
        <v>2</v>
      </c>
      <c r="M261" s="213"/>
      <c r="N261" s="490"/>
      <c r="O261" s="490"/>
      <c r="P261" s="490"/>
      <c r="Q261" s="490"/>
      <c r="R261" s="213"/>
      <c r="S261" s="490"/>
      <c r="T261" s="490"/>
      <c r="U261" s="490"/>
      <c r="V261" s="490"/>
      <c r="W261" s="213"/>
      <c r="X261" s="490">
        <v>200</v>
      </c>
      <c r="Y261" s="490"/>
      <c r="Z261" s="490"/>
      <c r="AA261" s="490"/>
      <c r="AB261" s="490"/>
      <c r="AC261" s="490"/>
      <c r="AD261" s="490"/>
      <c r="AE261" s="490"/>
      <c r="AF261" s="490"/>
      <c r="AG261" s="490"/>
      <c r="AH261" s="353"/>
      <c r="AI261" s="353"/>
      <c r="AJ261" s="354" t="s">
        <v>579</v>
      </c>
      <c r="AK261" s="355"/>
      <c r="AL261" s="354"/>
      <c r="AM261" s="355"/>
      <c r="AN261" s="354"/>
      <c r="AO261" s="355" t="s">
        <v>579</v>
      </c>
      <c r="AP261" s="354"/>
      <c r="AQ261" s="355"/>
      <c r="AR261" s="354"/>
    </row>
    <row r="262" spans="1:54" s="356" customFormat="1" ht="15.75" customHeight="1" outlineLevel="1">
      <c r="A262" s="339"/>
      <c r="B262" s="358"/>
      <c r="C262" s="358"/>
      <c r="D262" s="358"/>
      <c r="E262" s="359"/>
      <c r="F262" s="360"/>
      <c r="G262" s="213"/>
      <c r="H262" s="213"/>
      <c r="I262" s="213"/>
      <c r="J262" s="213"/>
      <c r="K262" s="213"/>
      <c r="L262" s="213"/>
      <c r="M262" s="213"/>
      <c r="N262" s="213"/>
      <c r="O262" s="213"/>
      <c r="P262" s="213"/>
      <c r="Q262" s="213"/>
      <c r="R262" s="213"/>
      <c r="S262" s="213"/>
      <c r="T262" s="213"/>
      <c r="U262" s="213"/>
      <c r="V262" s="213"/>
      <c r="W262" s="213"/>
      <c r="X262" s="490"/>
      <c r="Y262" s="490"/>
      <c r="Z262" s="490"/>
      <c r="AA262" s="490"/>
      <c r="AB262" s="490"/>
      <c r="AC262" s="490"/>
      <c r="AD262" s="353"/>
      <c r="AE262" s="353"/>
      <c r="AF262" s="353"/>
      <c r="AG262" s="353"/>
      <c r="AH262" s="353"/>
      <c r="AI262" s="353"/>
      <c r="AJ262" s="354"/>
      <c r="AK262" s="355"/>
      <c r="AL262" s="354"/>
      <c r="AM262" s="355" t="s">
        <v>579</v>
      </c>
      <c r="AN262" s="354"/>
      <c r="AO262" s="355"/>
      <c r="AP262" s="354"/>
      <c r="AQ262" s="355"/>
      <c r="AR262" s="354"/>
    </row>
    <row r="263" spans="1:54" s="339" customFormat="1" ht="15.75" customHeight="1">
      <c r="B263" s="358"/>
      <c r="C263" s="358"/>
      <c r="D263" s="358"/>
      <c r="E263" s="359"/>
      <c r="F263" s="360"/>
      <c r="G263" s="361"/>
      <c r="H263" s="362"/>
      <c r="I263" s="211"/>
      <c r="J263" s="211"/>
      <c r="K263" s="211"/>
      <c r="L263" s="211"/>
      <c r="M263" s="211"/>
      <c r="N263" s="211"/>
      <c r="O263" s="211"/>
      <c r="P263" s="211"/>
      <c r="Q263" s="211"/>
      <c r="R263" s="211"/>
      <c r="S263" s="211"/>
      <c r="T263" s="211"/>
      <c r="U263" s="211"/>
      <c r="V263" s="211"/>
      <c r="W263" s="211"/>
      <c r="X263" s="363"/>
      <c r="Y263" s="363"/>
      <c r="Z263" s="363"/>
      <c r="AA263" s="363"/>
      <c r="AB263" s="363"/>
      <c r="AC263" s="363"/>
      <c r="AD263" s="363"/>
      <c r="AF263" s="355"/>
      <c r="AG263" s="355"/>
      <c r="AH263" s="355"/>
      <c r="AI263" s="355"/>
      <c r="AJ263" s="355"/>
      <c r="AK263" s="355"/>
      <c r="AL263" s="355"/>
      <c r="AM263" s="355"/>
      <c r="AN263" s="355"/>
    </row>
    <row r="264" spans="1:54" s="339" customFormat="1" ht="15.75" customHeight="1">
      <c r="A264" s="212" t="s">
        <v>609</v>
      </c>
      <c r="B264" s="364"/>
      <c r="C264" s="364"/>
      <c r="D264" s="364"/>
      <c r="E264" s="359"/>
      <c r="F264" s="360"/>
      <c r="G264" s="356"/>
      <c r="H264" s="365"/>
      <c r="I264" s="211"/>
      <c r="J264" s="211"/>
      <c r="K264" s="211"/>
      <c r="L264" s="211"/>
      <c r="M264" s="211"/>
      <c r="N264" s="211"/>
      <c r="O264" s="211"/>
      <c r="P264" s="211"/>
      <c r="Q264" s="211"/>
      <c r="R264" s="211"/>
      <c r="S264" s="211"/>
      <c r="T264" s="211"/>
      <c r="U264" s="211"/>
      <c r="V264" s="211"/>
      <c r="W264" s="211"/>
      <c r="X264" s="366"/>
      <c r="Y264" s="366"/>
      <c r="Z264" s="366"/>
      <c r="AA264" s="366"/>
      <c r="AB264" s="366"/>
      <c r="AC264" s="366"/>
      <c r="AD264" s="366"/>
      <c r="AF264" s="367"/>
      <c r="AG264" s="367"/>
      <c r="AH264" s="367"/>
      <c r="AI264" s="367"/>
      <c r="AJ264" s="367"/>
      <c r="AK264" s="367"/>
      <c r="AL264" s="367"/>
      <c r="AM264" s="367"/>
      <c r="AN264" s="367"/>
    </row>
    <row r="265" spans="1:54" s="210" customFormat="1" ht="15.75" customHeight="1" outlineLevel="1">
      <c r="B265" s="209" t="s">
        <v>610</v>
      </c>
      <c r="C265" s="209"/>
    </row>
    <row r="266" spans="1:54" s="210" customFormat="1" ht="15.75" customHeight="1" outlineLevel="1">
      <c r="B266" s="209" t="s">
        <v>611</v>
      </c>
      <c r="C266" s="209"/>
    </row>
    <row r="267" spans="1:54" s="210" customFormat="1" ht="15.75" customHeight="1" outlineLevel="1">
      <c r="B267" s="217" t="s">
        <v>612</v>
      </c>
      <c r="C267" s="217"/>
      <c r="D267" s="364"/>
      <c r="E267" s="359"/>
      <c r="F267" s="364"/>
      <c r="H267" s="368"/>
      <c r="AI267" s="363"/>
      <c r="AJ267" s="363"/>
      <c r="AK267" s="363"/>
      <c r="AL267" s="363"/>
      <c r="AM267" s="363"/>
      <c r="AN267" s="363"/>
      <c r="AO267" s="363"/>
      <c r="AP267" s="363"/>
      <c r="AQ267" s="363"/>
      <c r="AR267" s="363"/>
      <c r="AT267" s="367"/>
      <c r="AU267" s="367"/>
      <c r="AV267" s="367"/>
      <c r="AW267" s="367"/>
      <c r="AX267" s="367"/>
      <c r="AY267" s="367"/>
      <c r="AZ267" s="367"/>
      <c r="BA267" s="367"/>
      <c r="BB267" s="367"/>
    </row>
    <row r="268" spans="1:54" s="364" customFormat="1" ht="15.75" customHeight="1" outlineLevel="1">
      <c r="B268" s="217" t="s">
        <v>68</v>
      </c>
      <c r="C268" s="217"/>
    </row>
    <row r="269" spans="1:54" s="364" customFormat="1" ht="15.75" customHeight="1" outlineLevel="1">
      <c r="B269" s="217" t="s">
        <v>613</v>
      </c>
      <c r="C269" s="217"/>
    </row>
    <row r="270" spans="1:54" s="219" customFormat="1" ht="15"/>
    <row r="271" spans="1:54" s="146" customFormat="1">
      <c r="A271" s="165"/>
      <c r="D271" s="220"/>
      <c r="E271" s="166"/>
      <c r="G271" s="167"/>
      <c r="H271" s="218"/>
      <c r="I271" s="218"/>
      <c r="J271" s="218"/>
      <c r="K271" s="218"/>
      <c r="L271" s="218"/>
      <c r="M271" s="218"/>
      <c r="N271" s="218"/>
      <c r="O271" s="218"/>
      <c r="P271" s="218"/>
      <c r="Q271" s="218"/>
      <c r="R271" s="218"/>
      <c r="S271" s="218"/>
      <c r="T271" s="218"/>
      <c r="U271" s="218"/>
      <c r="V271" s="218"/>
      <c r="W271" s="218"/>
      <c r="X271" s="218"/>
      <c r="Y271" s="218"/>
      <c r="Z271" s="218"/>
      <c r="AA271" s="218"/>
      <c r="AB271" s="218"/>
      <c r="AC271" s="218"/>
      <c r="AD271" s="218"/>
      <c r="AE271" s="218"/>
      <c r="AF271" s="168"/>
      <c r="AG271" s="168"/>
      <c r="AH271" s="168"/>
      <c r="AI271" s="168"/>
      <c r="AJ271" s="151"/>
      <c r="AK271" s="151"/>
      <c r="AL271" s="151"/>
      <c r="AM271" s="151"/>
      <c r="AN271" s="151"/>
      <c r="AP271" s="147"/>
      <c r="AQ271" s="147"/>
      <c r="AR271" s="147"/>
      <c r="AS271" s="147"/>
      <c r="AT271" s="147"/>
      <c r="AU271" s="147"/>
      <c r="AV271" s="147"/>
      <c r="AW271" s="147"/>
      <c r="AX271" s="147"/>
    </row>
    <row r="272" spans="1:54" s="372" customFormat="1" ht="20.25">
      <c r="A272" s="408" t="s">
        <v>670</v>
      </c>
      <c r="B272" s="409"/>
      <c r="C272" s="409"/>
      <c r="D272" s="409"/>
      <c r="E272" s="410"/>
      <c r="F272" s="411"/>
      <c r="G272" s="412"/>
      <c r="H272" s="413"/>
      <c r="I272" s="138"/>
      <c r="J272" s="138"/>
      <c r="K272" s="138"/>
      <c r="L272" s="138"/>
      <c r="M272" s="138"/>
      <c r="N272" s="138"/>
      <c r="O272" s="138"/>
      <c r="P272" s="138"/>
      <c r="Q272" s="138"/>
      <c r="R272" s="138"/>
      <c r="S272" s="138"/>
      <c r="T272" s="138"/>
      <c r="U272" s="138"/>
      <c r="V272" s="138"/>
      <c r="W272" s="138"/>
      <c r="X272" s="452" t="s">
        <v>671</v>
      </c>
      <c r="Y272" s="453"/>
      <c r="Z272" s="453"/>
      <c r="AA272" s="453"/>
      <c r="AB272" s="453"/>
      <c r="AC272" s="453"/>
      <c r="AD272" s="414"/>
      <c r="AE272" s="414"/>
      <c r="AF272" s="414"/>
      <c r="AG272" s="414"/>
      <c r="AJ272" s="53" t="s">
        <v>29</v>
      </c>
      <c r="AK272" s="53" t="s">
        <v>29</v>
      </c>
      <c r="AL272" s="53" t="s">
        <v>29</v>
      </c>
      <c r="AM272" s="53" t="s">
        <v>29</v>
      </c>
      <c r="AN272" s="53" t="s">
        <v>29</v>
      </c>
      <c r="AO272" s="53" t="s">
        <v>29</v>
      </c>
      <c r="AP272" s="53" t="s">
        <v>29</v>
      </c>
      <c r="AQ272" s="53" t="s">
        <v>29</v>
      </c>
      <c r="AR272" s="53" t="s">
        <v>29</v>
      </c>
      <c r="AY272" s="376"/>
    </row>
    <row r="273" spans="1:51" s="372" customFormat="1" outlineLevel="1">
      <c r="A273" s="412"/>
      <c r="B273" s="409"/>
      <c r="C273" s="409"/>
      <c r="D273" s="409"/>
      <c r="E273" s="410"/>
      <c r="F273" s="411"/>
      <c r="G273" s="412"/>
      <c r="H273" s="413"/>
      <c r="I273" s="138"/>
      <c r="J273" s="138"/>
      <c r="K273" s="138"/>
      <c r="L273" s="138"/>
      <c r="M273" s="138"/>
      <c r="N273" s="138"/>
      <c r="O273" s="138"/>
      <c r="P273" s="138"/>
      <c r="Q273" s="138"/>
      <c r="R273" s="138"/>
      <c r="S273" s="138"/>
      <c r="T273" s="138"/>
      <c r="U273" s="138"/>
      <c r="V273" s="138"/>
      <c r="W273" s="138"/>
      <c r="X273" s="415" t="s">
        <v>672</v>
      </c>
      <c r="Y273" s="416"/>
      <c r="Z273" s="415" t="s">
        <v>673</v>
      </c>
      <c r="AA273" s="416"/>
      <c r="AB273" s="415" t="s">
        <v>674</v>
      </c>
      <c r="AC273" s="417"/>
      <c r="AD273" s="357"/>
      <c r="AE273" s="357"/>
      <c r="AF273" s="357"/>
      <c r="AG273" s="357"/>
      <c r="AJ273" s="53" t="s">
        <v>29</v>
      </c>
      <c r="AK273" s="53" t="s">
        <v>29</v>
      </c>
      <c r="AL273" s="53" t="s">
        <v>29</v>
      </c>
      <c r="AM273" s="53" t="s">
        <v>29</v>
      </c>
      <c r="AN273" s="53" t="s">
        <v>29</v>
      </c>
      <c r="AO273" s="53" t="s">
        <v>29</v>
      </c>
      <c r="AP273" s="53" t="s">
        <v>29</v>
      </c>
      <c r="AQ273" s="53" t="s">
        <v>29</v>
      </c>
      <c r="AR273" s="53" t="s">
        <v>29</v>
      </c>
      <c r="AY273" s="376"/>
    </row>
    <row r="274" spans="1:51" s="372" customFormat="1" outlineLevel="1">
      <c r="A274" s="340"/>
      <c r="B274" s="217"/>
      <c r="C274" s="217"/>
      <c r="D274" s="217"/>
      <c r="E274" s="418"/>
      <c r="F274" s="212"/>
      <c r="G274" s="340"/>
      <c r="H274" s="341"/>
      <c r="I274" s="139"/>
      <c r="J274" s="139"/>
      <c r="K274" s="139"/>
      <c r="L274" s="139"/>
      <c r="M274" s="139"/>
      <c r="N274" s="139"/>
      <c r="O274" s="139"/>
      <c r="P274" s="139"/>
      <c r="Q274" s="139"/>
      <c r="R274" s="139"/>
      <c r="S274" s="139"/>
      <c r="T274" s="139"/>
      <c r="U274" s="139"/>
      <c r="V274" s="139"/>
      <c r="W274" s="139"/>
      <c r="X274" s="419"/>
      <c r="Y274" s="419"/>
      <c r="Z274" s="419"/>
      <c r="AA274" s="419"/>
      <c r="AB274" s="419"/>
      <c r="AC274" s="419"/>
      <c r="AD274" s="419"/>
      <c r="AE274" s="419"/>
      <c r="AF274" s="419"/>
      <c r="AG274" s="419"/>
      <c r="AJ274" s="420"/>
      <c r="AK274" s="420"/>
      <c r="AL274" s="420"/>
      <c r="AM274" s="420"/>
      <c r="AN274" s="420"/>
      <c r="AO274" s="420"/>
      <c r="AP274" s="420"/>
      <c r="AQ274" s="420"/>
      <c r="AR274" s="420"/>
      <c r="AY274" s="376"/>
    </row>
    <row r="275" spans="1:51" s="372" customFormat="1" outlineLevel="1">
      <c r="A275" s="421" t="s">
        <v>670</v>
      </c>
      <c r="B275" s="422"/>
      <c r="C275" s="422"/>
      <c r="D275" s="422"/>
      <c r="E275" s="348"/>
      <c r="F275" s="349"/>
      <c r="G275" s="349"/>
      <c r="H275" s="423"/>
      <c r="I275" s="140"/>
      <c r="J275" s="140"/>
      <c r="K275" s="140"/>
      <c r="L275" s="140"/>
      <c r="M275" s="140"/>
      <c r="N275" s="140"/>
      <c r="O275" s="140"/>
      <c r="P275" s="140"/>
      <c r="Q275" s="140"/>
      <c r="R275" s="140"/>
      <c r="S275" s="140"/>
      <c r="T275" s="140"/>
      <c r="U275" s="140"/>
      <c r="V275" s="140"/>
      <c r="W275" s="140"/>
      <c r="X275" s="357">
        <v>500</v>
      </c>
      <c r="Y275" s="357"/>
      <c r="Z275" s="357">
        <v>800</v>
      </c>
      <c r="AA275" s="357"/>
      <c r="AB275" s="352">
        <v>700</v>
      </c>
      <c r="AC275" s="357"/>
      <c r="AD275" s="357"/>
      <c r="AE275" s="357"/>
      <c r="AF275" s="357"/>
      <c r="AG275" s="357"/>
      <c r="AJ275" s="354" t="s">
        <v>29</v>
      </c>
      <c r="AK275" s="355" t="s">
        <v>29</v>
      </c>
      <c r="AL275" s="354" t="s">
        <v>29</v>
      </c>
      <c r="AM275" s="355" t="s">
        <v>29</v>
      </c>
      <c r="AN275" s="354" t="s">
        <v>29</v>
      </c>
      <c r="AO275" s="355" t="s">
        <v>29</v>
      </c>
      <c r="AP275" s="354" t="s">
        <v>29</v>
      </c>
      <c r="AQ275" s="355" t="s">
        <v>29</v>
      </c>
      <c r="AR275" s="354" t="s">
        <v>29</v>
      </c>
      <c r="AY275" s="376"/>
    </row>
    <row r="276" spans="1:51" s="372" customFormat="1" outlineLevel="1">
      <c r="A276" s="370"/>
      <c r="B276" s="424" t="s">
        <v>675</v>
      </c>
      <c r="C276" s="424"/>
      <c r="D276" s="370"/>
      <c r="E276" s="345"/>
      <c r="F276" s="371"/>
      <c r="H276" s="380"/>
      <c r="I276" s="139"/>
      <c r="J276" s="139"/>
      <c r="K276" s="139"/>
      <c r="L276" s="139"/>
      <c r="M276" s="139"/>
      <c r="N276" s="139"/>
      <c r="O276" s="139"/>
      <c r="P276" s="139"/>
      <c r="Q276" s="139"/>
      <c r="R276" s="139"/>
      <c r="S276" s="139"/>
      <c r="T276" s="139"/>
      <c r="U276" s="139"/>
      <c r="V276" s="139"/>
      <c r="W276" s="139"/>
      <c r="X276" s="139"/>
      <c r="Y276" s="139"/>
      <c r="Z276" s="139"/>
      <c r="AA276" s="139"/>
      <c r="AB276" s="139"/>
      <c r="AC276" s="139"/>
      <c r="AD276" s="139"/>
      <c r="AE276" s="139"/>
      <c r="AF276" s="139"/>
      <c r="AG276" s="374"/>
      <c r="AH276" s="374"/>
      <c r="AI276" s="374"/>
      <c r="AJ276" s="375"/>
      <c r="AK276" s="375"/>
      <c r="AL276" s="375"/>
      <c r="AM276" s="375"/>
      <c r="AN276" s="375"/>
      <c r="AO276" s="375"/>
      <c r="AQ276" s="376"/>
      <c r="AR276" s="376"/>
      <c r="AS276" s="376"/>
      <c r="AT276" s="376"/>
      <c r="AU276" s="376"/>
      <c r="AV276" s="376"/>
      <c r="AW276" s="376"/>
      <c r="AX276" s="376"/>
      <c r="AY276" s="376"/>
    </row>
    <row r="277" spans="1:51" s="372" customFormat="1" outlineLevel="1">
      <c r="A277" s="370"/>
      <c r="B277" s="370" t="s">
        <v>68</v>
      </c>
      <c r="C277" s="370"/>
      <c r="D277" s="370"/>
      <c r="E277" s="345"/>
      <c r="F277" s="371"/>
      <c r="H277" s="380"/>
      <c r="I277" s="139"/>
      <c r="J277" s="139"/>
      <c r="K277" s="139"/>
      <c r="L277" s="139"/>
      <c r="M277" s="139"/>
      <c r="N277" s="139"/>
      <c r="O277" s="139"/>
      <c r="P277" s="139"/>
      <c r="Q277" s="139"/>
      <c r="R277" s="139"/>
      <c r="S277" s="139"/>
      <c r="T277" s="139"/>
      <c r="U277" s="139"/>
      <c r="V277" s="139"/>
      <c r="W277" s="139"/>
      <c r="X277" s="139"/>
      <c r="Y277" s="139"/>
      <c r="Z277" s="139"/>
      <c r="AA277" s="139"/>
      <c r="AB277" s="139"/>
      <c r="AC277" s="139"/>
      <c r="AD277" s="139"/>
      <c r="AE277" s="139"/>
      <c r="AF277" s="139"/>
      <c r="AG277" s="374"/>
      <c r="AH277" s="374"/>
      <c r="AI277" s="374"/>
      <c r="AJ277" s="375"/>
      <c r="AK277" s="375"/>
      <c r="AL277" s="375"/>
      <c r="AM277" s="375"/>
      <c r="AN277" s="375"/>
      <c r="AO277" s="375"/>
      <c r="AQ277" s="376"/>
      <c r="AR277" s="376"/>
      <c r="AS277" s="376"/>
      <c r="AT277" s="376"/>
      <c r="AU277" s="376"/>
      <c r="AV277" s="376"/>
      <c r="AW277" s="376"/>
      <c r="AX277" s="376"/>
      <c r="AY277" s="376"/>
    </row>
  </sheetData>
  <mergeCells count="642">
    <mergeCell ref="AB238:AG238"/>
    <mergeCell ref="AB239:AG240"/>
    <mergeCell ref="AB241:AG241"/>
    <mergeCell ref="AB242:AG242"/>
    <mergeCell ref="AB244:AG244"/>
    <mergeCell ref="AB243:AG243"/>
    <mergeCell ref="AB218:AG218"/>
    <mergeCell ref="AB219:AB220"/>
    <mergeCell ref="AC219:AC220"/>
    <mergeCell ref="AD219:AD220"/>
    <mergeCell ref="AE219:AE220"/>
    <mergeCell ref="AF219:AF220"/>
    <mergeCell ref="AG219:AG220"/>
    <mergeCell ref="X259:AG259"/>
    <mergeCell ref="N260:Q260"/>
    <mergeCell ref="S260:V260"/>
    <mergeCell ref="X260:AG260"/>
    <mergeCell ref="X250:AA250"/>
    <mergeCell ref="N252:Q252"/>
    <mergeCell ref="S252:V252"/>
    <mergeCell ref="X252:AG252"/>
    <mergeCell ref="N253:Q253"/>
    <mergeCell ref="S253:V253"/>
    <mergeCell ref="X253:AG253"/>
    <mergeCell ref="N254:Q254"/>
    <mergeCell ref="S254:V254"/>
    <mergeCell ref="X254:AG254"/>
    <mergeCell ref="AB247:AG247"/>
    <mergeCell ref="AB245:AG245"/>
    <mergeCell ref="AB246:AG246"/>
    <mergeCell ref="N261:Q261"/>
    <mergeCell ref="S261:V261"/>
    <mergeCell ref="X261:AG261"/>
    <mergeCell ref="X262:Y262"/>
    <mergeCell ref="Z262:AA262"/>
    <mergeCell ref="AB262:AC262"/>
    <mergeCell ref="X255:AG255"/>
    <mergeCell ref="N256:Q256"/>
    <mergeCell ref="S256:V256"/>
    <mergeCell ref="X256:AG256"/>
    <mergeCell ref="N257:Q257"/>
    <mergeCell ref="S257:V257"/>
    <mergeCell ref="X257:AG257"/>
    <mergeCell ref="N258:Q258"/>
    <mergeCell ref="S258:V258"/>
    <mergeCell ref="X258:AG258"/>
    <mergeCell ref="AB64:AC64"/>
    <mergeCell ref="AB65:AC65"/>
    <mergeCell ref="AB71:AC71"/>
    <mergeCell ref="AB67:AC67"/>
    <mergeCell ref="AB69:AC69"/>
    <mergeCell ref="AB70:AC70"/>
    <mergeCell ref="AB72:AC72"/>
    <mergeCell ref="AB73:AC73"/>
    <mergeCell ref="AB74:AC74"/>
    <mergeCell ref="AB51:AC51"/>
    <mergeCell ref="AB52:AC52"/>
    <mergeCell ref="AB53:AC53"/>
    <mergeCell ref="AB54:AC54"/>
    <mergeCell ref="AB59:AC59"/>
    <mergeCell ref="AB60:AC60"/>
    <mergeCell ref="AB61:AC61"/>
    <mergeCell ref="AB62:AC62"/>
    <mergeCell ref="AB63:AC63"/>
    <mergeCell ref="AB58:AC58"/>
    <mergeCell ref="AB55:AC55"/>
    <mergeCell ref="AB56:AC56"/>
    <mergeCell ref="AB57:AC57"/>
    <mergeCell ref="AB84:AC84"/>
    <mergeCell ref="X82:Y82"/>
    <mergeCell ref="Z82:AA82"/>
    <mergeCell ref="AB82:AC82"/>
    <mergeCell ref="AB66:AC66"/>
    <mergeCell ref="Z75:AA75"/>
    <mergeCell ref="AB93:AC93"/>
    <mergeCell ref="AB92:AC92"/>
    <mergeCell ref="X83:Y83"/>
    <mergeCell ref="Z91:AA91"/>
    <mergeCell ref="Z86:AA86"/>
    <mergeCell ref="Z87:AA87"/>
    <mergeCell ref="Z90:AA90"/>
    <mergeCell ref="Z76:AA76"/>
    <mergeCell ref="Z85:AA85"/>
    <mergeCell ref="Z69:AA69"/>
    <mergeCell ref="AB85:AC85"/>
    <mergeCell ref="AB83:AC83"/>
    <mergeCell ref="AB94:AC94"/>
    <mergeCell ref="X48:Y48"/>
    <mergeCell ref="Z48:AA48"/>
    <mergeCell ref="AB48:AC48"/>
    <mergeCell ref="AB45:AC45"/>
    <mergeCell ref="X49:Y49"/>
    <mergeCell ref="Z49:AA49"/>
    <mergeCell ref="AB49:AC49"/>
    <mergeCell ref="AB89:AC89"/>
    <mergeCell ref="AB90:AC90"/>
    <mergeCell ref="AB68:AC68"/>
    <mergeCell ref="AB76:AC76"/>
    <mergeCell ref="AB75:AC75"/>
    <mergeCell ref="AB77:AC77"/>
    <mergeCell ref="AB81:AC81"/>
    <mergeCell ref="AB86:AC86"/>
    <mergeCell ref="AB87:AC87"/>
    <mergeCell ref="AB78:AC78"/>
    <mergeCell ref="AB79:AC79"/>
    <mergeCell ref="AB80:AC80"/>
    <mergeCell ref="AB88:AC88"/>
    <mergeCell ref="X90:Y90"/>
    <mergeCell ref="Z52:AA52"/>
    <mergeCell ref="AB91:AC91"/>
    <mergeCell ref="AB155:AC155"/>
    <mergeCell ref="AB156:AC156"/>
    <mergeCell ref="AB157:AC157"/>
    <mergeCell ref="AB158:AC158"/>
    <mergeCell ref="AB159:AC159"/>
    <mergeCell ref="AB160:AC160"/>
    <mergeCell ref="AB176:AC176"/>
    <mergeCell ref="AB178:AC178"/>
    <mergeCell ref="AB161:AC161"/>
    <mergeCell ref="AB162:AC162"/>
    <mergeCell ref="AB163:AC163"/>
    <mergeCell ref="AB164:AC164"/>
    <mergeCell ref="AB165:AC165"/>
    <mergeCell ref="AB166:AC166"/>
    <mergeCell ref="AB167:AC167"/>
    <mergeCell ref="AB168:AC168"/>
    <mergeCell ref="AB177:AC177"/>
    <mergeCell ref="AB169:AC169"/>
    <mergeCell ref="AB170:AC170"/>
    <mergeCell ref="AB171:AC171"/>
    <mergeCell ref="AB172:AC172"/>
    <mergeCell ref="AB173:AC173"/>
    <mergeCell ref="X202:Y202"/>
    <mergeCell ref="X203:Y203"/>
    <mergeCell ref="X204:Y204"/>
    <mergeCell ref="Z201:AA201"/>
    <mergeCell ref="Z202:AA202"/>
    <mergeCell ref="X181:Y181"/>
    <mergeCell ref="X201:Y201"/>
    <mergeCell ref="X195:Y195"/>
    <mergeCell ref="AB184:AC184"/>
    <mergeCell ref="AB185:AC185"/>
    <mergeCell ref="AB186:AC186"/>
    <mergeCell ref="AB187:AC187"/>
    <mergeCell ref="AB188:AC188"/>
    <mergeCell ref="AB189:AC189"/>
    <mergeCell ref="AB182:AC182"/>
    <mergeCell ref="AB195:AC195"/>
    <mergeCell ref="AB190:AC190"/>
    <mergeCell ref="AB191:AC191"/>
    <mergeCell ref="AB192:AC192"/>
    <mergeCell ref="AB193:AC193"/>
    <mergeCell ref="X194:Y194"/>
    <mergeCell ref="X193:Y193"/>
    <mergeCell ref="Z183:AA183"/>
    <mergeCell ref="Z184:AA184"/>
    <mergeCell ref="X180:Y180"/>
    <mergeCell ref="AB198:AC198"/>
    <mergeCell ref="AB199:AC199"/>
    <mergeCell ref="AB200:AC200"/>
    <mergeCell ref="AB201:AC201"/>
    <mergeCell ref="Z207:AA207"/>
    <mergeCell ref="AB203:AC203"/>
    <mergeCell ref="Z200:AA200"/>
    <mergeCell ref="X199:Y199"/>
    <mergeCell ref="AB196:AC196"/>
    <mergeCell ref="AB202:AC202"/>
    <mergeCell ref="X200:Y200"/>
    <mergeCell ref="Z199:AA199"/>
    <mergeCell ref="X196:Y196"/>
    <mergeCell ref="X197:Y197"/>
    <mergeCell ref="X198:Y198"/>
    <mergeCell ref="Z196:AA196"/>
    <mergeCell ref="Z197:AA197"/>
    <mergeCell ref="Z198:AA198"/>
    <mergeCell ref="X207:Y207"/>
    <mergeCell ref="AB197:AC197"/>
    <mergeCell ref="AB204:AC204"/>
    <mergeCell ref="X191:Y191"/>
    <mergeCell ref="Z192:AA192"/>
    <mergeCell ref="Z193:AA193"/>
    <mergeCell ref="Z181:AA181"/>
    <mergeCell ref="Z182:AA182"/>
    <mergeCell ref="X182:Y182"/>
    <mergeCell ref="X185:Y185"/>
    <mergeCell ref="X186:Y186"/>
    <mergeCell ref="X187:Y187"/>
    <mergeCell ref="X188:Y188"/>
    <mergeCell ref="X189:Y189"/>
    <mergeCell ref="X190:Y190"/>
    <mergeCell ref="Z188:AA188"/>
    <mergeCell ref="AB141:AC141"/>
    <mergeCell ref="AB142:AC142"/>
    <mergeCell ref="AB143:AC143"/>
    <mergeCell ref="AB148:AC148"/>
    <mergeCell ref="AB133:AC133"/>
    <mergeCell ref="AB135:AC135"/>
    <mergeCell ref="AB136:AC136"/>
    <mergeCell ref="AB137:AC137"/>
    <mergeCell ref="AB138:AC138"/>
    <mergeCell ref="AB139:AC139"/>
    <mergeCell ref="AB140:AC140"/>
    <mergeCell ref="AB134:AC134"/>
    <mergeCell ref="AB147:AC147"/>
    <mergeCell ref="AB144:AC144"/>
    <mergeCell ref="AB145:AC145"/>
    <mergeCell ref="AB122:AC122"/>
    <mergeCell ref="AB123:AC123"/>
    <mergeCell ref="AB124:AC124"/>
    <mergeCell ref="AB130:AC130"/>
    <mergeCell ref="AB131:AC131"/>
    <mergeCell ref="AB97:AC97"/>
    <mergeCell ref="AB98:AC98"/>
    <mergeCell ref="AB99:AC99"/>
    <mergeCell ref="AB100:AC100"/>
    <mergeCell ref="AB101:AC101"/>
    <mergeCell ref="AB102:AC102"/>
    <mergeCell ref="AB103:AC103"/>
    <mergeCell ref="AB125:AC125"/>
    <mergeCell ref="AB126:AC126"/>
    <mergeCell ref="AB127:AC127"/>
    <mergeCell ref="AB128:AC128"/>
    <mergeCell ref="AB129:AC129"/>
    <mergeCell ref="AB105:AC105"/>
    <mergeCell ref="AB106:AC106"/>
    <mergeCell ref="AB108:AC108"/>
    <mergeCell ref="AB107:AC107"/>
    <mergeCell ref="AB109:AC109"/>
    <mergeCell ref="AB104:AC104"/>
    <mergeCell ref="AB120:AC120"/>
    <mergeCell ref="X130:Y130"/>
    <mergeCell ref="X192:Y192"/>
    <mergeCell ref="X184:Y184"/>
    <mergeCell ref="AB121:AC121"/>
    <mergeCell ref="X183:Y183"/>
    <mergeCell ref="X95:Y95"/>
    <mergeCell ref="X168:Y168"/>
    <mergeCell ref="X177:Y177"/>
    <mergeCell ref="X148:Y148"/>
    <mergeCell ref="X153:Y153"/>
    <mergeCell ref="X136:Y136"/>
    <mergeCell ref="X118:Y118"/>
    <mergeCell ref="X100:Y100"/>
    <mergeCell ref="X132:Y132"/>
    <mergeCell ref="X99:Y99"/>
    <mergeCell ref="X154:Y154"/>
    <mergeCell ref="X117:Y117"/>
    <mergeCell ref="X133:Y133"/>
    <mergeCell ref="X124:Y124"/>
    <mergeCell ref="X96:Y96"/>
    <mergeCell ref="AB95:AC95"/>
    <mergeCell ref="AB96:AC96"/>
    <mergeCell ref="X125:Y125"/>
    <mergeCell ref="AB132:AC132"/>
    <mergeCell ref="AB119:AC119"/>
    <mergeCell ref="AB113:AC113"/>
    <mergeCell ref="AB114:AC114"/>
    <mergeCell ref="AB115:AC115"/>
    <mergeCell ref="AB116:AC116"/>
    <mergeCell ref="AB117:AC117"/>
    <mergeCell ref="AB118:AC118"/>
    <mergeCell ref="AB111:AC111"/>
    <mergeCell ref="AB112:AC112"/>
    <mergeCell ref="AB110:AC110"/>
    <mergeCell ref="G4:M4"/>
    <mergeCell ref="N6:R6"/>
    <mergeCell ref="X16:Y16"/>
    <mergeCell ref="X23:Y23"/>
    <mergeCell ref="X29:Y29"/>
    <mergeCell ref="X32:Y32"/>
    <mergeCell ref="X27:Y27"/>
    <mergeCell ref="X30:Y30"/>
    <mergeCell ref="X33:Y33"/>
    <mergeCell ref="X18:Y18"/>
    <mergeCell ref="X19:Y19"/>
    <mergeCell ref="X28:Y28"/>
    <mergeCell ref="X20:Y20"/>
    <mergeCell ref="X26:Y26"/>
    <mergeCell ref="X25:Y25"/>
    <mergeCell ref="X31:Y31"/>
    <mergeCell ref="X6:AC6"/>
    <mergeCell ref="Z33:AA33"/>
    <mergeCell ref="AB23:AC23"/>
    <mergeCell ref="AB24:AC24"/>
    <mergeCell ref="AB25:AC25"/>
    <mergeCell ref="AB26:AC26"/>
    <mergeCell ref="AB27:AC27"/>
    <mergeCell ref="X22:Y22"/>
    <mergeCell ref="AJ4:AR4"/>
    <mergeCell ref="Z40:AA40"/>
    <mergeCell ref="Z34:AA34"/>
    <mergeCell ref="Z29:AA29"/>
    <mergeCell ref="Z30:AA30"/>
    <mergeCell ref="Z35:AA35"/>
    <mergeCell ref="Z36:AA36"/>
    <mergeCell ref="Z37:AA37"/>
    <mergeCell ref="Z38:AA38"/>
    <mergeCell ref="Z39:AA39"/>
    <mergeCell ref="Z17:AA17"/>
    <mergeCell ref="AB7:AC7"/>
    <mergeCell ref="AB10:AC10"/>
    <mergeCell ref="AB11:AC11"/>
    <mergeCell ref="AB12:AC12"/>
    <mergeCell ref="AB13:AC13"/>
    <mergeCell ref="AB14:AC14"/>
    <mergeCell ref="AB20:AC20"/>
    <mergeCell ref="AB21:AC21"/>
    <mergeCell ref="AB29:AC29"/>
    <mergeCell ref="AB30:AC30"/>
    <mergeCell ref="AB31:AC31"/>
    <mergeCell ref="AB32:AC32"/>
    <mergeCell ref="AB37:AC37"/>
    <mergeCell ref="X44:Y44"/>
    <mergeCell ref="X70:Y70"/>
    <mergeCell ref="X86:Y86"/>
    <mergeCell ref="X62:Y62"/>
    <mergeCell ref="X61:Y61"/>
    <mergeCell ref="X58:Y58"/>
    <mergeCell ref="X101:Y101"/>
    <mergeCell ref="X51:Y51"/>
    <mergeCell ref="X87:Y87"/>
    <mergeCell ref="X89:Y89"/>
    <mergeCell ref="X78:Y78"/>
    <mergeCell ref="X79:Y79"/>
    <mergeCell ref="X85:Y85"/>
    <mergeCell ref="X80:Y80"/>
    <mergeCell ref="X56:Y56"/>
    <mergeCell ref="X76:Y76"/>
    <mergeCell ref="X46:Y46"/>
    <mergeCell ref="X47:Y47"/>
    <mergeCell ref="X69:Y69"/>
    <mergeCell ref="X71:Y71"/>
    <mergeCell ref="X72:Y72"/>
    <mergeCell ref="X67:Y67"/>
    <mergeCell ref="X91:Y91"/>
    <mergeCell ref="Z41:AA41"/>
    <mergeCell ref="Z55:AA55"/>
    <mergeCell ref="Z46:AA46"/>
    <mergeCell ref="AB15:AC15"/>
    <mergeCell ref="AB16:AC16"/>
    <mergeCell ref="AB17:AC17"/>
    <mergeCell ref="AB18:AC18"/>
    <mergeCell ref="AB19:AC19"/>
    <mergeCell ref="AB34:AC34"/>
    <mergeCell ref="AB28:AC28"/>
    <mergeCell ref="AB38:AC38"/>
    <mergeCell ref="AB39:AC39"/>
    <mergeCell ref="AB22:AC22"/>
    <mergeCell ref="AB35:AC35"/>
    <mergeCell ref="AB47:AC47"/>
    <mergeCell ref="AB36:AC36"/>
    <mergeCell ref="AB33:AC33"/>
    <mergeCell ref="AB40:AC40"/>
    <mergeCell ref="AB41:AC41"/>
    <mergeCell ref="AB42:AC42"/>
    <mergeCell ref="AB43:AC43"/>
    <mergeCell ref="AB44:AC44"/>
    <mergeCell ref="AB50:AC50"/>
    <mergeCell ref="AB46:AC46"/>
    <mergeCell ref="Z118:AA118"/>
    <mergeCell ref="Z116:AA116"/>
    <mergeCell ref="Z106:AA106"/>
    <mergeCell ref="Z108:AA108"/>
    <mergeCell ref="Z43:AA43"/>
    <mergeCell ref="Z50:AA50"/>
    <mergeCell ref="Z47:AA47"/>
    <mergeCell ref="Z56:AA56"/>
    <mergeCell ref="Z57:AA57"/>
    <mergeCell ref="Z80:AA80"/>
    <mergeCell ref="Z81:AA81"/>
    <mergeCell ref="Z83:AA83"/>
    <mergeCell ref="Z62:AA62"/>
    <mergeCell ref="Z63:AA63"/>
    <mergeCell ref="Z79:AA79"/>
    <mergeCell ref="Z59:AA59"/>
    <mergeCell ref="Z60:AA60"/>
    <mergeCell ref="Z58:AA58"/>
    <mergeCell ref="Z61:AA61"/>
    <mergeCell ref="Z72:AA72"/>
    <mergeCell ref="Z78:AA78"/>
    <mergeCell ref="Z73:AA73"/>
    <mergeCell ref="Z74:AA74"/>
    <mergeCell ref="Z70:AA70"/>
    <mergeCell ref="X110:Y110"/>
    <mergeCell ref="X106:Y106"/>
    <mergeCell ref="X105:Y105"/>
    <mergeCell ref="X119:Y119"/>
    <mergeCell ref="X102:Y102"/>
    <mergeCell ref="X120:Y120"/>
    <mergeCell ref="X122:Y122"/>
    <mergeCell ref="X114:Y114"/>
    <mergeCell ref="X121:Y121"/>
    <mergeCell ref="Z125:AA125"/>
    <mergeCell ref="Z126:AA126"/>
    <mergeCell ref="Z120:AA120"/>
    <mergeCell ref="X127:Y127"/>
    <mergeCell ref="Z127:AA127"/>
    <mergeCell ref="X128:Y128"/>
    <mergeCell ref="Z128:AA128"/>
    <mergeCell ref="X129:Y129"/>
    <mergeCell ref="Z129:AA129"/>
    <mergeCell ref="X126:Y126"/>
    <mergeCell ref="Z123:AA123"/>
    <mergeCell ref="Z124:AA124"/>
    <mergeCell ref="X123:Y123"/>
    <mergeCell ref="Z138:AA138"/>
    <mergeCell ref="X137:Y137"/>
    <mergeCell ref="X166:Y166"/>
    <mergeCell ref="X155:Y155"/>
    <mergeCell ref="Z155:AA155"/>
    <mergeCell ref="Z148:AA148"/>
    <mergeCell ref="Z149:AA149"/>
    <mergeCell ref="Z150:AA150"/>
    <mergeCell ref="Z151:AA151"/>
    <mergeCell ref="Z152:AA152"/>
    <mergeCell ref="X158:Y158"/>
    <mergeCell ref="X156:Y156"/>
    <mergeCell ref="X157:Y157"/>
    <mergeCell ref="X143:Y143"/>
    <mergeCell ref="X159:Y159"/>
    <mergeCell ref="X160:Y160"/>
    <mergeCell ref="X161:Y161"/>
    <mergeCell ref="X162:Y162"/>
    <mergeCell ref="X163:Y163"/>
    <mergeCell ref="X147:Y147"/>
    <mergeCell ref="X144:Y144"/>
    <mergeCell ref="X140:Y140"/>
    <mergeCell ref="X141:Y141"/>
    <mergeCell ref="X142:Y142"/>
    <mergeCell ref="N5:W5"/>
    <mergeCell ref="X10:Y10"/>
    <mergeCell ref="Z18:AA18"/>
    <mergeCell ref="Z23:AA23"/>
    <mergeCell ref="Z28:AA28"/>
    <mergeCell ref="Z31:AA31"/>
    <mergeCell ref="Z32:AA32"/>
    <mergeCell ref="X7:Y7"/>
    <mergeCell ref="X14:Y14"/>
    <mergeCell ref="X12:Y12"/>
    <mergeCell ref="X11:Y11"/>
    <mergeCell ref="X24:Y24"/>
    <mergeCell ref="Z13:AA13"/>
    <mergeCell ref="Z14:AA14"/>
    <mergeCell ref="Z16:AA16"/>
    <mergeCell ref="X15:Y15"/>
    <mergeCell ref="Z15:AA15"/>
    <mergeCell ref="Z19:AA19"/>
    <mergeCell ref="Z26:AA26"/>
    <mergeCell ref="S6:W6"/>
    <mergeCell ref="Z7:AA7"/>
    <mergeCell ref="X21:Y21"/>
    <mergeCell ref="X13:Y13"/>
    <mergeCell ref="Z10:AA10"/>
    <mergeCell ref="X167:Y167"/>
    <mergeCell ref="X81:Y81"/>
    <mergeCell ref="X94:Y94"/>
    <mergeCell ref="X40:Y40"/>
    <mergeCell ref="X34:Y34"/>
    <mergeCell ref="X35:Y35"/>
    <mergeCell ref="X36:Y36"/>
    <mergeCell ref="Z27:AA27"/>
    <mergeCell ref="X37:Y37"/>
    <mergeCell ref="X39:Y39"/>
    <mergeCell ref="X38:Y38"/>
    <mergeCell ref="Z130:AA130"/>
    <mergeCell ref="Z131:AA131"/>
    <mergeCell ref="Z132:AA132"/>
    <mergeCell ref="Z122:AA122"/>
    <mergeCell ref="Z136:AA136"/>
    <mergeCell ref="Z102:AA102"/>
    <mergeCell ref="Z103:AA103"/>
    <mergeCell ref="Z104:AA104"/>
    <mergeCell ref="Z109:AA109"/>
    <mergeCell ref="Z111:AA111"/>
    <mergeCell ref="Z112:AA112"/>
    <mergeCell ref="Z113:AA113"/>
    <mergeCell ref="X145:Y145"/>
    <mergeCell ref="Z11:AA11"/>
    <mergeCell ref="Z12:AA12"/>
    <mergeCell ref="Z22:AA22"/>
    <mergeCell ref="X41:Y41"/>
    <mergeCell ref="X45:Y45"/>
    <mergeCell ref="X116:Y116"/>
    <mergeCell ref="X115:Y115"/>
    <mergeCell ref="X111:Y111"/>
    <mergeCell ref="Z20:AA20"/>
    <mergeCell ref="Z21:AA21"/>
    <mergeCell ref="Z24:AA24"/>
    <mergeCell ref="Z25:AA25"/>
    <mergeCell ref="Z114:AA114"/>
    <mergeCell ref="Z68:AA68"/>
    <mergeCell ref="Z66:AA66"/>
    <mergeCell ref="Z89:AA89"/>
    <mergeCell ref="Z88:AA88"/>
    <mergeCell ref="Z42:AA42"/>
    <mergeCell ref="Z44:AA44"/>
    <mergeCell ref="Z107:AA107"/>
    <mergeCell ref="Z101:AA101"/>
    <mergeCell ref="Z105:AA105"/>
    <mergeCell ref="X104:Y104"/>
    <mergeCell ref="X92:Y92"/>
    <mergeCell ref="X178:Y178"/>
    <mergeCell ref="X179:Y179"/>
    <mergeCell ref="Z135:AA135"/>
    <mergeCell ref="Z117:AA117"/>
    <mergeCell ref="Z115:AA115"/>
    <mergeCell ref="Z134:AA134"/>
    <mergeCell ref="Z137:AA137"/>
    <mergeCell ref="Z94:AA94"/>
    <mergeCell ref="Z99:AA99"/>
    <mergeCell ref="Z100:AA100"/>
    <mergeCell ref="Z96:AA96"/>
    <mergeCell ref="Z119:AA119"/>
    <mergeCell ref="Z121:AA121"/>
    <mergeCell ref="Z142:AA142"/>
    <mergeCell ref="Z147:AA147"/>
    <mergeCell ref="Z145:AA145"/>
    <mergeCell ref="Z143:AA143"/>
    <mergeCell ref="Z144:AA144"/>
    <mergeCell ref="Z141:AA141"/>
    <mergeCell ref="X131:Y131"/>
    <mergeCell ref="X139:Y139"/>
    <mergeCell ref="X138:Y138"/>
    <mergeCell ref="X135:Y135"/>
    <mergeCell ref="X134:Y134"/>
    <mergeCell ref="Z45:AA45"/>
    <mergeCell ref="Z77:AA77"/>
    <mergeCell ref="X93:Y93"/>
    <mergeCell ref="Z92:AA92"/>
    <mergeCell ref="Z93:AA93"/>
    <mergeCell ref="Z64:AA64"/>
    <mergeCell ref="Z65:AA65"/>
    <mergeCell ref="Z71:AA71"/>
    <mergeCell ref="Z67:AA67"/>
    <mergeCell ref="X84:Y84"/>
    <mergeCell ref="Z84:AA84"/>
    <mergeCell ref="X107:Y107"/>
    <mergeCell ref="X109:Y109"/>
    <mergeCell ref="X73:Y73"/>
    <mergeCell ref="X74:Y74"/>
    <mergeCell ref="X75:Y75"/>
    <mergeCell ref="X55:Y55"/>
    <mergeCell ref="X77:Y77"/>
    <mergeCell ref="Z51:AA51"/>
    <mergeCell ref="Z53:AA53"/>
    <mergeCell ref="Z54:AA54"/>
    <mergeCell ref="Z203:AA203"/>
    <mergeCell ref="Z204:AA204"/>
    <mergeCell ref="AB207:AC207"/>
    <mergeCell ref="Z159:AA159"/>
    <mergeCell ref="Z160:AA160"/>
    <mergeCell ref="Z161:AA161"/>
    <mergeCell ref="Z162:AA162"/>
    <mergeCell ref="Z163:AA163"/>
    <mergeCell ref="Z164:AA164"/>
    <mergeCell ref="Z165:AA165"/>
    <mergeCell ref="Z177:AA177"/>
    <mergeCell ref="Z178:AA178"/>
    <mergeCell ref="Z179:AA179"/>
    <mergeCell ref="Z180:AA180"/>
    <mergeCell ref="Z167:AA167"/>
    <mergeCell ref="Z166:AA166"/>
    <mergeCell ref="Z185:AA185"/>
    <mergeCell ref="Z186:AA186"/>
    <mergeCell ref="AB174:AC174"/>
    <mergeCell ref="AB175:AC175"/>
    <mergeCell ref="AB181:AC181"/>
    <mergeCell ref="AB179:AC179"/>
    <mergeCell ref="AB180:AC180"/>
    <mergeCell ref="AB194:AC194"/>
    <mergeCell ref="Z194:AA194"/>
    <mergeCell ref="Z195:AA195"/>
    <mergeCell ref="X53:Y53"/>
    <mergeCell ref="X50:Y50"/>
    <mergeCell ref="X54:Y54"/>
    <mergeCell ref="X52:Y52"/>
    <mergeCell ref="X60:Y60"/>
    <mergeCell ref="X59:Y59"/>
    <mergeCell ref="AB183:AC183"/>
    <mergeCell ref="Z98:AA98"/>
    <mergeCell ref="Z95:AA95"/>
    <mergeCell ref="Z157:AA157"/>
    <mergeCell ref="Z140:AA140"/>
    <mergeCell ref="Z187:AA187"/>
    <mergeCell ref="Z189:AA189"/>
    <mergeCell ref="Z190:AA190"/>
    <mergeCell ref="Z191:AA191"/>
    <mergeCell ref="Z110:AA110"/>
    <mergeCell ref="Z97:AA97"/>
    <mergeCell ref="Z133:AA133"/>
    <mergeCell ref="Z139:AA139"/>
    <mergeCell ref="Z158:AA158"/>
    <mergeCell ref="Z153:AA153"/>
    <mergeCell ref="X176:Y176"/>
    <mergeCell ref="Z170:AA170"/>
    <mergeCell ref="Z171:AA171"/>
    <mergeCell ref="Z172:AA172"/>
    <mergeCell ref="Z173:AA173"/>
    <mergeCell ref="Z174:AA174"/>
    <mergeCell ref="Z175:AA175"/>
    <mergeCell ref="Z176:AA176"/>
    <mergeCell ref="X5:AG5"/>
    <mergeCell ref="X65:Y65"/>
    <mergeCell ref="X66:Y66"/>
    <mergeCell ref="X68:Y68"/>
    <mergeCell ref="X63:Y63"/>
    <mergeCell ref="X64:Y64"/>
    <mergeCell ref="X17:Y17"/>
    <mergeCell ref="X98:Y98"/>
    <mergeCell ref="X97:Y97"/>
    <mergeCell ref="X108:Y108"/>
    <mergeCell ref="X112:Y112"/>
    <mergeCell ref="X113:Y113"/>
    <mergeCell ref="X88:Y88"/>
    <mergeCell ref="X103:Y103"/>
    <mergeCell ref="X57:Y57"/>
    <mergeCell ref="X42:Y42"/>
    <mergeCell ref="X43:Y43"/>
    <mergeCell ref="X272:AC272"/>
    <mergeCell ref="X152:Y152"/>
    <mergeCell ref="AB149:AC149"/>
    <mergeCell ref="AB150:AC150"/>
    <mergeCell ref="AB151:AC151"/>
    <mergeCell ref="AB152:AC152"/>
    <mergeCell ref="AB153:AC153"/>
    <mergeCell ref="AB154:AC154"/>
    <mergeCell ref="X170:Y170"/>
    <mergeCell ref="X171:Y171"/>
    <mergeCell ref="Z168:AA168"/>
    <mergeCell ref="Z169:AA169"/>
    <mergeCell ref="X164:Y164"/>
    <mergeCell ref="X165:Y165"/>
    <mergeCell ref="X149:Y149"/>
    <mergeCell ref="X150:Y150"/>
    <mergeCell ref="X151:Y151"/>
    <mergeCell ref="Z156:AA156"/>
    <mergeCell ref="Z154:AA154"/>
    <mergeCell ref="X169:Y169"/>
    <mergeCell ref="X172:Y172"/>
    <mergeCell ref="X173:Y173"/>
    <mergeCell ref="X174:Y174"/>
    <mergeCell ref="X175:Y175"/>
  </mergeCells>
  <phoneticPr fontId="64" type="noConversion"/>
  <printOptions gridLines="1"/>
  <pageMargins left="0.70866141732283472" right="0.70866141732283472" top="0.74803149606299213" bottom="0.74803149606299213" header="0.31496062992125984" footer="0.31496062992125984"/>
  <pageSetup paperSize="8" scale="77" fitToHeight="2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6B6217-9074-47EF-ADFB-3738074596C8}">
  <sheetPr>
    <pageSetUpPr fitToPage="1"/>
  </sheetPr>
  <dimension ref="A1:BB246"/>
  <sheetViews>
    <sheetView showGridLines="0" zoomScale="65" zoomScaleNormal="65" workbookViewId="0">
      <pane ySplit="5" topLeftCell="A225" activePane="bottomLeft" state="frozen"/>
      <selection pane="bottomLeft" activeCell="A240" sqref="A240:XFD246"/>
    </sheetView>
  </sheetViews>
  <sheetFormatPr defaultColWidth="9.140625" defaultRowHeight="18" outlineLevelRow="1" outlineLevelCol="1"/>
  <cols>
    <col min="1" max="1" width="9.7109375" style="136" customWidth="1"/>
    <col min="2" max="2" width="20.85546875" style="136" customWidth="1"/>
    <col min="3" max="3" width="50.7109375" style="28" bestFit="1" customWidth="1"/>
    <col min="4" max="4" width="34.7109375" style="29" bestFit="1" customWidth="1" outlineLevel="1"/>
    <col min="5" max="5" width="36.140625" style="134" customWidth="1"/>
    <col min="6" max="6" width="39.85546875" style="33" customWidth="1"/>
    <col min="7" max="12" width="4.28515625" style="135" customWidth="1" outlineLevel="1"/>
    <col min="13" max="13" width="5.28515625" style="135" customWidth="1" outlineLevel="1"/>
    <col min="14" max="17" width="13.85546875" style="135" customWidth="1" outlineLevel="1"/>
    <col min="18" max="18" width="12.85546875" style="135" customWidth="1" outlineLevel="1"/>
    <col min="19" max="22" width="13.85546875" style="135" customWidth="1" outlineLevel="1"/>
    <col min="23" max="23" width="12.85546875" style="135" customWidth="1" outlineLevel="1"/>
    <col min="24" max="24" width="10.140625" style="30" bestFit="1" customWidth="1"/>
    <col min="25" max="25" width="27.42578125" style="30" customWidth="1"/>
    <col min="26" max="26" width="10.140625" style="30" customWidth="1"/>
    <col min="27" max="27" width="27.42578125" style="30" customWidth="1"/>
    <col min="28" max="28" width="16" style="30" customWidth="1"/>
    <col min="29" max="29" width="27.42578125" style="30" customWidth="1"/>
    <col min="30" max="30" width="17.42578125" style="31" customWidth="1"/>
    <col min="31" max="31" width="15.28515625" style="31" customWidth="1"/>
    <col min="32" max="32" width="12" style="31" customWidth="1"/>
    <col min="33" max="34" width="10.140625" style="31" customWidth="1"/>
    <col min="35" max="35" width="11" style="134" customWidth="1"/>
    <col min="36" max="44" width="3.5703125" style="137" customWidth="1"/>
    <col min="45" max="45" width="5.42578125" style="134" customWidth="1"/>
    <col min="46" max="16384" width="9.140625" style="134"/>
  </cols>
  <sheetData>
    <row r="1" spans="1:45" s="67" customFormat="1" ht="33.75">
      <c r="A1" s="52" t="s">
        <v>412</v>
      </c>
      <c r="B1" s="76"/>
      <c r="C1" s="71"/>
      <c r="D1" s="68"/>
      <c r="F1" s="17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3"/>
      <c r="Y1" s="73"/>
      <c r="Z1" s="73"/>
      <c r="AA1" s="73"/>
      <c r="AB1" s="73"/>
      <c r="AC1" s="73"/>
      <c r="AD1" s="69"/>
      <c r="AE1" s="69"/>
      <c r="AF1" s="69"/>
      <c r="AG1" s="69"/>
      <c r="AH1" s="69"/>
      <c r="AJ1" s="70"/>
      <c r="AK1" s="70"/>
      <c r="AL1" s="70"/>
      <c r="AM1" s="70"/>
      <c r="AN1" s="70"/>
      <c r="AO1" s="70"/>
      <c r="AP1" s="70"/>
      <c r="AQ1" s="70"/>
      <c r="AR1" s="70"/>
    </row>
    <row r="2" spans="1:45" s="67" customFormat="1" ht="30">
      <c r="A2" s="6" t="s">
        <v>252</v>
      </c>
      <c r="B2" s="76"/>
      <c r="C2" s="71"/>
      <c r="D2" s="81"/>
      <c r="F2" s="17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3"/>
      <c r="Y2" s="73"/>
      <c r="Z2" s="73"/>
      <c r="AA2" s="73"/>
      <c r="AB2" s="73"/>
      <c r="AC2" s="73"/>
      <c r="AD2" s="69"/>
      <c r="AE2" s="69"/>
      <c r="AF2" s="69"/>
      <c r="AG2" s="69"/>
      <c r="AH2" s="69"/>
      <c r="AJ2" s="70"/>
      <c r="AK2" s="70"/>
      <c r="AL2" s="70"/>
      <c r="AM2" s="70"/>
      <c r="AN2" s="70"/>
      <c r="AO2" s="70"/>
      <c r="AP2" s="70"/>
      <c r="AQ2" s="70"/>
      <c r="AR2" s="70"/>
    </row>
    <row r="3" spans="1:45" s="67" customFormat="1" ht="18.75" customHeight="1">
      <c r="A3" s="76"/>
      <c r="B3" s="76"/>
      <c r="C3" s="66"/>
      <c r="D3" s="81"/>
      <c r="F3" s="18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3"/>
      <c r="Y3" s="73"/>
      <c r="Z3" s="73"/>
      <c r="AA3" s="73"/>
      <c r="AB3" s="73"/>
      <c r="AC3" s="73"/>
      <c r="AD3" s="69"/>
      <c r="AE3" s="69"/>
      <c r="AF3" s="69"/>
      <c r="AG3" s="69"/>
      <c r="AH3" s="69"/>
      <c r="AJ3" s="70"/>
      <c r="AK3" s="70"/>
      <c r="AL3" s="70"/>
      <c r="AM3" s="70"/>
      <c r="AN3" s="70"/>
      <c r="AO3" s="70"/>
      <c r="AP3" s="70"/>
      <c r="AQ3" s="70"/>
      <c r="AR3" s="70"/>
    </row>
    <row r="4" spans="1:45" s="12" customFormat="1" ht="35.25" customHeight="1">
      <c r="F4" s="1"/>
      <c r="G4" s="481" t="s">
        <v>1</v>
      </c>
      <c r="H4" s="482"/>
      <c r="I4" s="482"/>
      <c r="J4" s="482"/>
      <c r="K4" s="482"/>
      <c r="L4" s="482"/>
      <c r="M4" s="483"/>
      <c r="N4" s="83"/>
      <c r="O4" s="83"/>
      <c r="P4" s="83"/>
      <c r="Q4" s="83"/>
      <c r="R4" s="83"/>
      <c r="S4" s="83"/>
      <c r="T4" s="83"/>
      <c r="U4" s="83"/>
      <c r="V4" s="83"/>
      <c r="W4" s="83"/>
      <c r="X4" s="9"/>
      <c r="Y4" s="21"/>
      <c r="Z4" s="9"/>
      <c r="AA4" s="21"/>
      <c r="AB4" s="9"/>
      <c r="AC4" s="21"/>
      <c r="AD4" s="19"/>
      <c r="AE4" s="19"/>
      <c r="AF4" s="19"/>
      <c r="AG4" s="19"/>
      <c r="AH4" s="19"/>
      <c r="AI4" s="26"/>
      <c r="AJ4" s="478" t="s">
        <v>46</v>
      </c>
      <c r="AK4" s="479"/>
      <c r="AL4" s="479"/>
      <c r="AM4" s="479"/>
      <c r="AN4" s="479"/>
      <c r="AO4" s="479"/>
      <c r="AP4" s="479"/>
      <c r="AQ4" s="479"/>
      <c r="AR4" s="480"/>
    </row>
    <row r="5" spans="1:45" s="13" customFormat="1" ht="108.75">
      <c r="A5" s="22" t="s">
        <v>38</v>
      </c>
      <c r="B5" s="22" t="s">
        <v>37</v>
      </c>
      <c r="C5" s="22" t="s">
        <v>47</v>
      </c>
      <c r="D5" s="22"/>
      <c r="E5" s="22" t="s">
        <v>15</v>
      </c>
      <c r="F5" s="23" t="s">
        <v>0</v>
      </c>
      <c r="G5" s="55" t="s">
        <v>39</v>
      </c>
      <c r="H5" s="55" t="s">
        <v>40</v>
      </c>
      <c r="I5" s="55" t="s">
        <v>41</v>
      </c>
      <c r="J5" s="55" t="s">
        <v>42</v>
      </c>
      <c r="K5" s="55" t="s">
        <v>43</v>
      </c>
      <c r="L5" s="55" t="s">
        <v>44</v>
      </c>
      <c r="M5" s="55" t="s">
        <v>45</v>
      </c>
      <c r="N5" s="469" t="s">
        <v>190</v>
      </c>
      <c r="O5" s="470"/>
      <c r="P5" s="470"/>
      <c r="Q5" s="470"/>
      <c r="R5" s="470"/>
      <c r="S5" s="470"/>
      <c r="T5" s="470"/>
      <c r="U5" s="470"/>
      <c r="V5" s="470"/>
      <c r="W5" s="471"/>
      <c r="X5" s="459" t="s">
        <v>48</v>
      </c>
      <c r="Y5" s="460"/>
      <c r="Z5" s="460"/>
      <c r="AA5" s="460"/>
      <c r="AB5" s="460"/>
      <c r="AC5" s="460"/>
      <c r="AD5" s="460"/>
      <c r="AE5" s="460"/>
      <c r="AF5" s="460"/>
      <c r="AG5" s="461"/>
      <c r="AH5" s="62"/>
      <c r="AI5" s="103"/>
      <c r="AJ5" s="24" t="s">
        <v>20</v>
      </c>
      <c r="AK5" s="25" t="s">
        <v>21</v>
      </c>
      <c r="AL5" s="24" t="s">
        <v>22</v>
      </c>
      <c r="AM5" s="25" t="s">
        <v>23</v>
      </c>
      <c r="AN5" s="24" t="s">
        <v>24</v>
      </c>
      <c r="AO5" s="25" t="s">
        <v>25</v>
      </c>
      <c r="AP5" s="24" t="s">
        <v>26</v>
      </c>
      <c r="AQ5" s="25" t="s">
        <v>27</v>
      </c>
      <c r="AR5" s="24" t="s">
        <v>28</v>
      </c>
      <c r="AS5" s="11"/>
    </row>
    <row r="6" spans="1:45" s="43" customFormat="1" ht="20.25">
      <c r="A6" s="34" t="s">
        <v>49</v>
      </c>
      <c r="B6" s="35"/>
      <c r="C6" s="36"/>
      <c r="D6" s="57" t="s">
        <v>14</v>
      </c>
      <c r="E6" s="38"/>
      <c r="F6" s="39"/>
      <c r="G6" s="40"/>
      <c r="H6" s="40"/>
      <c r="I6" s="40"/>
      <c r="J6" s="40"/>
      <c r="K6" s="40"/>
      <c r="L6" s="40"/>
      <c r="M6" s="40"/>
      <c r="N6" s="474" t="s">
        <v>407</v>
      </c>
      <c r="O6" s="475"/>
      <c r="P6" s="475"/>
      <c r="Q6" s="475"/>
      <c r="R6" s="475"/>
      <c r="S6" s="474" t="s">
        <v>408</v>
      </c>
      <c r="T6" s="475"/>
      <c r="U6" s="475"/>
      <c r="V6" s="475"/>
      <c r="W6" s="475"/>
      <c r="X6" s="484" t="s">
        <v>392</v>
      </c>
      <c r="Y6" s="485"/>
      <c r="Z6" s="485"/>
      <c r="AA6" s="485"/>
      <c r="AB6" s="485"/>
      <c r="AC6" s="485"/>
      <c r="AD6" s="64"/>
      <c r="AE6" s="64"/>
      <c r="AF6" s="41"/>
      <c r="AG6" s="41"/>
      <c r="AH6" s="41"/>
      <c r="AI6" s="42"/>
      <c r="AJ6" s="53"/>
      <c r="AK6" s="53"/>
      <c r="AL6" s="53"/>
      <c r="AM6" s="53"/>
      <c r="AN6" s="53"/>
      <c r="AO6" s="53"/>
      <c r="AP6" s="53"/>
      <c r="AQ6" s="53"/>
      <c r="AR6" s="53"/>
    </row>
    <row r="7" spans="1:45" s="43" customFormat="1" ht="20.25">
      <c r="A7" s="34"/>
      <c r="B7" s="35"/>
      <c r="C7" s="36"/>
      <c r="D7" s="37"/>
      <c r="E7" s="38"/>
      <c r="F7" s="39"/>
      <c r="G7" s="40"/>
      <c r="H7" s="40"/>
      <c r="I7" s="40"/>
      <c r="J7" s="40"/>
      <c r="K7" s="40"/>
      <c r="L7" s="40"/>
      <c r="M7" s="40"/>
      <c r="N7" s="84" t="s">
        <v>185</v>
      </c>
      <c r="O7" s="84" t="s">
        <v>186</v>
      </c>
      <c r="P7" s="84" t="s">
        <v>187</v>
      </c>
      <c r="Q7" s="84" t="s">
        <v>188</v>
      </c>
      <c r="R7" s="84" t="s">
        <v>189</v>
      </c>
      <c r="S7" s="84" t="s">
        <v>185</v>
      </c>
      <c r="T7" s="84" t="s">
        <v>186</v>
      </c>
      <c r="U7" s="84" t="s">
        <v>187</v>
      </c>
      <c r="V7" s="84" t="s">
        <v>188</v>
      </c>
      <c r="W7" s="84" t="s">
        <v>189</v>
      </c>
      <c r="X7" s="472" t="s">
        <v>409</v>
      </c>
      <c r="Y7" s="473"/>
      <c r="Z7" s="476" t="s">
        <v>410</v>
      </c>
      <c r="AA7" s="477"/>
      <c r="AB7" s="476" t="s">
        <v>411</v>
      </c>
      <c r="AC7" s="477"/>
      <c r="AD7" s="65"/>
      <c r="AE7" s="65"/>
      <c r="AF7" s="41"/>
      <c r="AG7" s="41"/>
      <c r="AH7" s="41"/>
      <c r="AI7" s="42"/>
      <c r="AJ7" s="53"/>
      <c r="AK7" s="53"/>
      <c r="AL7" s="53"/>
      <c r="AM7" s="53"/>
      <c r="AN7" s="53"/>
      <c r="AO7" s="53"/>
      <c r="AP7" s="53"/>
      <c r="AQ7" s="53"/>
      <c r="AR7" s="53"/>
    </row>
    <row r="8" spans="1:45" s="43" customFormat="1" ht="50.25" customHeight="1">
      <c r="A8" s="45" t="s">
        <v>191</v>
      </c>
      <c r="B8" s="59"/>
      <c r="C8" s="87"/>
      <c r="D8" s="88"/>
      <c r="E8" s="58"/>
      <c r="F8" s="89"/>
      <c r="G8" s="90"/>
      <c r="H8" s="90"/>
      <c r="I8" s="90"/>
      <c r="J8" s="90"/>
      <c r="K8" s="90"/>
      <c r="L8" s="90"/>
      <c r="M8" s="90"/>
      <c r="N8" s="117">
        <v>58496280</v>
      </c>
      <c r="O8" s="117">
        <v>24226623</v>
      </c>
      <c r="P8" s="117">
        <v>38613751</v>
      </c>
      <c r="Q8" s="117">
        <v>24462233</v>
      </c>
      <c r="R8" s="117">
        <v>12467757</v>
      </c>
      <c r="S8" s="117">
        <v>58496280</v>
      </c>
      <c r="T8" s="117">
        <v>24226623</v>
      </c>
      <c r="U8" s="117">
        <v>38613751</v>
      </c>
      <c r="V8" s="117">
        <v>24462233</v>
      </c>
      <c r="W8" s="117">
        <v>12467757</v>
      </c>
      <c r="X8" s="242"/>
      <c r="Y8" s="242"/>
      <c r="Z8" s="242"/>
      <c r="AA8" s="242"/>
      <c r="AB8" s="242"/>
      <c r="AC8" s="242"/>
      <c r="AD8" s="92"/>
      <c r="AE8" s="92"/>
      <c r="AF8" s="93"/>
      <c r="AG8" s="93"/>
      <c r="AH8" s="93"/>
      <c r="AI8" s="61"/>
      <c r="AJ8" s="94"/>
      <c r="AK8" s="94"/>
      <c r="AL8" s="94"/>
      <c r="AM8" s="94"/>
      <c r="AN8" s="94"/>
      <c r="AO8" s="94"/>
      <c r="AP8" s="94"/>
      <c r="AQ8" s="94"/>
      <c r="AR8" s="94"/>
    </row>
    <row r="9" spans="1:45" s="32" customFormat="1" ht="15" customHeight="1">
      <c r="A9" s="227"/>
      <c r="B9" s="228"/>
      <c r="C9" s="229"/>
      <c r="D9" s="230"/>
      <c r="E9" s="231"/>
      <c r="F9" s="232"/>
      <c r="G9" s="233"/>
      <c r="H9" s="233"/>
      <c r="I9" s="233"/>
      <c r="J9" s="233"/>
      <c r="K9" s="233"/>
      <c r="L9" s="233"/>
      <c r="M9" s="233"/>
      <c r="N9" s="234"/>
      <c r="O9" s="234"/>
      <c r="P9" s="234"/>
      <c r="Q9" s="234"/>
      <c r="R9" s="234"/>
      <c r="S9" s="234"/>
      <c r="T9" s="234"/>
      <c r="U9" s="234"/>
      <c r="V9" s="234"/>
      <c r="W9" s="234"/>
      <c r="X9" s="244"/>
      <c r="Y9" s="244"/>
      <c r="Z9" s="244"/>
      <c r="AA9" s="244"/>
      <c r="AB9" s="244"/>
      <c r="AC9" s="244"/>
      <c r="AD9" s="156"/>
      <c r="AE9" s="156"/>
      <c r="AF9" s="236"/>
      <c r="AG9" s="236"/>
      <c r="AH9" s="236"/>
      <c r="AI9" s="60"/>
      <c r="AJ9" s="237"/>
      <c r="AK9" s="237"/>
      <c r="AL9" s="237"/>
      <c r="AM9" s="237"/>
      <c r="AN9" s="237"/>
      <c r="AO9" s="237"/>
      <c r="AP9" s="237"/>
      <c r="AQ9" s="237"/>
      <c r="AR9" s="237"/>
    </row>
    <row r="10" spans="1:45" s="178" customFormat="1" outlineLevel="1">
      <c r="A10" s="169" t="s">
        <v>49</v>
      </c>
      <c r="B10" s="170" t="s">
        <v>3</v>
      </c>
      <c r="C10" s="171" t="s">
        <v>271</v>
      </c>
      <c r="D10" s="187"/>
      <c r="E10" s="172" t="s">
        <v>166</v>
      </c>
      <c r="F10" s="173" t="s">
        <v>126</v>
      </c>
      <c r="G10" s="174" t="s">
        <v>2</v>
      </c>
      <c r="H10" s="174" t="s">
        <v>2</v>
      </c>
      <c r="I10" s="174" t="s">
        <v>2</v>
      </c>
      <c r="J10" s="174" t="s">
        <v>2</v>
      </c>
      <c r="K10" s="174" t="s">
        <v>2</v>
      </c>
      <c r="L10" s="174" t="s">
        <v>2</v>
      </c>
      <c r="M10" s="174" t="s">
        <v>2</v>
      </c>
      <c r="N10" s="117">
        <v>950000</v>
      </c>
      <c r="O10" s="117">
        <v>600872.41003271542</v>
      </c>
      <c r="P10" s="117">
        <v>293184.29661941115</v>
      </c>
      <c r="Q10" s="117">
        <v>118102.50817884404</v>
      </c>
      <c r="R10" s="117">
        <v>31079.607415485279</v>
      </c>
      <c r="S10" s="117">
        <v>950000</v>
      </c>
      <c r="T10" s="117">
        <v>600872.41003271542</v>
      </c>
      <c r="U10" s="117">
        <v>293184.29661941115</v>
      </c>
      <c r="V10" s="117">
        <v>118102.50817884404</v>
      </c>
      <c r="W10" s="117">
        <v>31079.607415485279</v>
      </c>
      <c r="X10" s="454">
        <v>5720.0000000000009</v>
      </c>
      <c r="Y10" s="454"/>
      <c r="Z10" s="454">
        <v>6050.0000000000009</v>
      </c>
      <c r="AA10" s="454"/>
      <c r="AB10" s="454">
        <v>4950</v>
      </c>
      <c r="AC10" s="454"/>
      <c r="AD10" s="245"/>
      <c r="AE10" s="245"/>
      <c r="AF10" s="245"/>
      <c r="AG10" s="245"/>
      <c r="AH10" s="245"/>
      <c r="AI10" s="2"/>
      <c r="AJ10" s="177" t="s">
        <v>6</v>
      </c>
      <c r="AK10" s="11" t="s">
        <v>6</v>
      </c>
      <c r="AL10" s="177" t="s">
        <v>6</v>
      </c>
      <c r="AM10" s="11" t="s">
        <v>29</v>
      </c>
      <c r="AN10" s="177" t="s">
        <v>6</v>
      </c>
      <c r="AO10" s="11" t="s">
        <v>6</v>
      </c>
      <c r="AP10" s="177"/>
      <c r="AQ10" s="11" t="s">
        <v>6</v>
      </c>
      <c r="AR10" s="177" t="s">
        <v>6</v>
      </c>
    </row>
    <row r="11" spans="1:45" s="178" customFormat="1" outlineLevel="1">
      <c r="A11" s="169" t="s">
        <v>49</v>
      </c>
      <c r="B11" s="170" t="s">
        <v>3</v>
      </c>
      <c r="C11" s="171" t="s">
        <v>272</v>
      </c>
      <c r="D11" s="187"/>
      <c r="E11" s="172" t="s">
        <v>376</v>
      </c>
      <c r="F11" s="173" t="s">
        <v>273</v>
      </c>
      <c r="G11" s="174" t="s">
        <v>2</v>
      </c>
      <c r="H11" s="174" t="s">
        <v>2</v>
      </c>
      <c r="I11" s="174" t="s">
        <v>2</v>
      </c>
      <c r="J11" s="174" t="s">
        <v>2</v>
      </c>
      <c r="K11" s="174" t="s">
        <v>2</v>
      </c>
      <c r="L11" s="174" t="s">
        <v>2</v>
      </c>
      <c r="M11" s="174" t="s">
        <v>2</v>
      </c>
      <c r="N11" s="117">
        <v>1050000</v>
      </c>
      <c r="O11" s="117">
        <v>676056.338028169</v>
      </c>
      <c r="P11" s="117">
        <v>278873.23943661974</v>
      </c>
      <c r="Q11" s="117">
        <v>113028.1690140845</v>
      </c>
      <c r="R11" s="117">
        <v>25352.112676056335</v>
      </c>
      <c r="S11" s="117">
        <v>1000000</v>
      </c>
      <c r="T11" s="117">
        <v>643863.17907444667</v>
      </c>
      <c r="U11" s="117">
        <v>265593.56136820931</v>
      </c>
      <c r="V11" s="117">
        <v>107645.87525150906</v>
      </c>
      <c r="W11" s="117">
        <v>24144.86921529175</v>
      </c>
      <c r="X11" s="454">
        <v>5390</v>
      </c>
      <c r="Y11" s="454"/>
      <c r="Z11" s="454">
        <v>5500</v>
      </c>
      <c r="AA11" s="454"/>
      <c r="AB11" s="454">
        <v>4510</v>
      </c>
      <c r="AC11" s="454"/>
      <c r="AD11" s="245"/>
      <c r="AE11" s="245"/>
      <c r="AF11" s="245"/>
      <c r="AG11" s="245"/>
      <c r="AH11" s="245"/>
      <c r="AI11" s="2"/>
      <c r="AJ11" s="177" t="s">
        <v>6</v>
      </c>
      <c r="AK11" s="11" t="s">
        <v>29</v>
      </c>
      <c r="AL11" s="177" t="s">
        <v>6</v>
      </c>
      <c r="AM11" s="11" t="s">
        <v>29</v>
      </c>
      <c r="AN11" s="177" t="s">
        <v>29</v>
      </c>
      <c r="AO11" s="11" t="s">
        <v>6</v>
      </c>
      <c r="AP11" s="177" t="s">
        <v>29</v>
      </c>
      <c r="AQ11" s="11" t="s">
        <v>6</v>
      </c>
      <c r="AR11" s="177"/>
    </row>
    <row r="12" spans="1:45" s="178" customFormat="1" outlineLevel="1">
      <c r="A12" s="169" t="s">
        <v>49</v>
      </c>
      <c r="B12" s="170" t="s">
        <v>3</v>
      </c>
      <c r="C12" s="171" t="s">
        <v>377</v>
      </c>
      <c r="D12" s="187"/>
      <c r="E12" s="172" t="s">
        <v>230</v>
      </c>
      <c r="F12" s="173" t="s">
        <v>209</v>
      </c>
      <c r="G12" s="174" t="s">
        <v>2</v>
      </c>
      <c r="H12" s="174"/>
      <c r="I12" s="174"/>
      <c r="J12" s="174"/>
      <c r="K12" s="174"/>
      <c r="L12" s="174"/>
      <c r="M12" s="186"/>
      <c r="N12" s="117">
        <v>1750000</v>
      </c>
      <c r="O12" s="117">
        <v>1100403.4761017999</v>
      </c>
      <c r="P12" s="117">
        <v>551831.16076970822</v>
      </c>
      <c r="Q12" s="117">
        <v>242240.84419615145</v>
      </c>
      <c r="R12" s="117">
        <v>45623.836126629423</v>
      </c>
      <c r="S12" s="117">
        <v>1700000</v>
      </c>
      <c r="T12" s="117">
        <v>1068963.3767846057</v>
      </c>
      <c r="U12" s="117">
        <v>536064.55617628794</v>
      </c>
      <c r="V12" s="117">
        <v>235319.67721911854</v>
      </c>
      <c r="W12" s="117">
        <v>44320.297951582863</v>
      </c>
      <c r="X12" s="454">
        <v>10670</v>
      </c>
      <c r="Y12" s="454"/>
      <c r="Z12" s="454">
        <v>11110</v>
      </c>
      <c r="AA12" s="454"/>
      <c r="AB12" s="454">
        <v>9130</v>
      </c>
      <c r="AC12" s="454"/>
      <c r="AD12" s="245"/>
      <c r="AE12" s="245"/>
      <c r="AF12" s="245"/>
      <c r="AG12" s="245"/>
      <c r="AH12" s="245"/>
      <c r="AI12" s="2"/>
      <c r="AJ12" s="177"/>
      <c r="AK12" s="11" t="s">
        <v>29</v>
      </c>
      <c r="AL12" s="177"/>
      <c r="AM12" s="11" t="s">
        <v>29</v>
      </c>
      <c r="AN12" s="177" t="s">
        <v>29</v>
      </c>
      <c r="AO12" s="11" t="s">
        <v>29</v>
      </c>
      <c r="AP12" s="177" t="s">
        <v>29</v>
      </c>
      <c r="AQ12" s="11"/>
      <c r="AR12" s="177"/>
    </row>
    <row r="13" spans="1:45" s="178" customFormat="1" outlineLevel="1">
      <c r="A13" s="169" t="s">
        <v>49</v>
      </c>
      <c r="B13" s="170" t="s">
        <v>3</v>
      </c>
      <c r="C13" s="171" t="s">
        <v>378</v>
      </c>
      <c r="D13" s="187"/>
      <c r="E13" s="172" t="s">
        <v>254</v>
      </c>
      <c r="F13" s="173" t="s">
        <v>274</v>
      </c>
      <c r="H13" s="174"/>
      <c r="I13" s="174"/>
      <c r="J13" s="174"/>
      <c r="K13" s="174"/>
      <c r="L13" s="174"/>
      <c r="M13" s="174" t="s">
        <v>2</v>
      </c>
      <c r="N13" s="117">
        <v>1400000</v>
      </c>
      <c r="O13" s="117">
        <v>893617.02127659577</v>
      </c>
      <c r="P13" s="117">
        <v>430984.04255319148</v>
      </c>
      <c r="Q13" s="117">
        <v>194547.87234042553</v>
      </c>
      <c r="R13" s="117">
        <v>41888.29787234043</v>
      </c>
      <c r="S13" s="117">
        <v>1400000</v>
      </c>
      <c r="T13" s="117">
        <v>873976.60818713449</v>
      </c>
      <c r="U13" s="117">
        <v>409356.72514619882</v>
      </c>
      <c r="V13" s="117">
        <v>191374.26900584798</v>
      </c>
      <c r="W13" s="117">
        <v>47076.023391812858</v>
      </c>
      <c r="X13" s="454">
        <v>8470</v>
      </c>
      <c r="Y13" s="454"/>
      <c r="Z13" s="454">
        <v>8580</v>
      </c>
      <c r="AA13" s="454"/>
      <c r="AB13" s="454">
        <v>7150.0000000000009</v>
      </c>
      <c r="AC13" s="454"/>
      <c r="AD13" s="245"/>
      <c r="AE13" s="245"/>
      <c r="AF13" s="245"/>
      <c r="AG13" s="245"/>
      <c r="AH13" s="245"/>
      <c r="AI13" s="2"/>
      <c r="AJ13" s="177"/>
      <c r="AK13" s="11" t="s">
        <v>29</v>
      </c>
      <c r="AL13" s="177"/>
      <c r="AM13" s="11" t="s">
        <v>29</v>
      </c>
      <c r="AN13" s="177" t="s">
        <v>29</v>
      </c>
      <c r="AO13" s="11" t="s">
        <v>29</v>
      </c>
      <c r="AP13" s="177" t="s">
        <v>29</v>
      </c>
      <c r="AQ13" s="11"/>
      <c r="AR13" s="177"/>
    </row>
    <row r="14" spans="1:45" s="178" customFormat="1" outlineLevel="1">
      <c r="A14" s="169" t="s">
        <v>49</v>
      </c>
      <c r="B14" s="170" t="s">
        <v>3</v>
      </c>
      <c r="C14" s="171" t="s">
        <v>275</v>
      </c>
      <c r="D14" s="179"/>
      <c r="E14" s="172" t="s">
        <v>211</v>
      </c>
      <c r="F14" s="180">
        <v>0.49305555555555558</v>
      </c>
      <c r="G14" s="174"/>
      <c r="H14" s="174" t="s">
        <v>2</v>
      </c>
      <c r="I14" s="174" t="s">
        <v>2</v>
      </c>
      <c r="J14" s="174" t="s">
        <v>2</v>
      </c>
      <c r="K14" s="174" t="s">
        <v>2</v>
      </c>
      <c r="L14" s="174" t="s">
        <v>2</v>
      </c>
      <c r="M14" s="181"/>
      <c r="N14" s="117">
        <v>950000</v>
      </c>
      <c r="O14" s="117">
        <v>535719.04127829557</v>
      </c>
      <c r="P14" s="117">
        <v>314347.53661784285</v>
      </c>
      <c r="Q14" s="117">
        <v>135985.35286284954</v>
      </c>
      <c r="R14" s="117">
        <v>41111.85086551265</v>
      </c>
      <c r="S14" s="117">
        <v>900000</v>
      </c>
      <c r="T14" s="117">
        <v>507523.30226364848</v>
      </c>
      <c r="U14" s="117">
        <v>297802.92942743009</v>
      </c>
      <c r="V14" s="117">
        <v>128828.22902796272</v>
      </c>
      <c r="W14" s="117">
        <v>38948.069241011988</v>
      </c>
      <c r="X14" s="454">
        <v>6050.0000000000009</v>
      </c>
      <c r="Y14" s="454"/>
      <c r="Z14" s="454">
        <v>6160.0000000000009</v>
      </c>
      <c r="AA14" s="454"/>
      <c r="AB14" s="454">
        <v>5060</v>
      </c>
      <c r="AC14" s="454"/>
      <c r="AD14" s="245"/>
      <c r="AE14" s="245"/>
      <c r="AF14" s="245"/>
      <c r="AG14" s="245"/>
      <c r="AH14" s="245"/>
      <c r="AI14" s="182"/>
      <c r="AJ14" s="177"/>
      <c r="AK14" s="11" t="s">
        <v>29</v>
      </c>
      <c r="AL14" s="177"/>
      <c r="AM14" s="11"/>
      <c r="AN14" s="177"/>
      <c r="AO14" s="11"/>
      <c r="AP14" s="177"/>
      <c r="AQ14" s="11"/>
      <c r="AR14" s="177" t="s">
        <v>29</v>
      </c>
    </row>
    <row r="15" spans="1:45" s="178" customFormat="1" outlineLevel="1">
      <c r="A15" s="169" t="s">
        <v>49</v>
      </c>
      <c r="B15" s="170" t="s">
        <v>3</v>
      </c>
      <c r="C15" s="171" t="s">
        <v>276</v>
      </c>
      <c r="D15" s="179"/>
      <c r="E15" s="172" t="s">
        <v>211</v>
      </c>
      <c r="F15" s="180" t="s">
        <v>277</v>
      </c>
      <c r="G15" s="174"/>
      <c r="H15" s="174" t="s">
        <v>2</v>
      </c>
      <c r="I15" s="174" t="s">
        <v>2</v>
      </c>
      <c r="J15" s="174" t="s">
        <v>2</v>
      </c>
      <c r="K15" s="174" t="s">
        <v>2</v>
      </c>
      <c r="L15" s="174" t="s">
        <v>2</v>
      </c>
      <c r="M15" s="181"/>
      <c r="N15" s="117">
        <v>1550000</v>
      </c>
      <c r="O15" s="117">
        <v>874067.90945406118</v>
      </c>
      <c r="P15" s="117">
        <v>512882.82290279632</v>
      </c>
      <c r="Q15" s="117">
        <v>221870.83888149136</v>
      </c>
      <c r="R15" s="117">
        <v>67077.230359520647</v>
      </c>
      <c r="S15" s="117">
        <v>1500000</v>
      </c>
      <c r="T15" s="117">
        <v>845872.1704394141</v>
      </c>
      <c r="U15" s="117">
        <v>496338.21571238351</v>
      </c>
      <c r="V15" s="117">
        <v>214713.71504660454</v>
      </c>
      <c r="W15" s="117">
        <v>64913.448735019971</v>
      </c>
      <c r="X15" s="454">
        <v>9900</v>
      </c>
      <c r="Y15" s="454"/>
      <c r="Z15" s="454">
        <v>10230</v>
      </c>
      <c r="AA15" s="454"/>
      <c r="AB15" s="454">
        <v>8360</v>
      </c>
      <c r="AC15" s="454"/>
      <c r="AD15" s="245"/>
      <c r="AE15" s="245"/>
      <c r="AF15" s="245"/>
      <c r="AG15" s="245"/>
      <c r="AH15" s="245"/>
      <c r="AI15" s="182"/>
      <c r="AJ15" s="177"/>
      <c r="AK15" s="11" t="s">
        <v>29</v>
      </c>
      <c r="AL15" s="177"/>
      <c r="AM15" s="11"/>
      <c r="AN15" s="177"/>
      <c r="AO15" s="11"/>
      <c r="AP15" s="177"/>
      <c r="AQ15" s="11"/>
      <c r="AR15" s="177" t="s">
        <v>29</v>
      </c>
    </row>
    <row r="16" spans="1:45" s="178" customFormat="1" outlineLevel="1">
      <c r="A16" s="169" t="s">
        <v>49</v>
      </c>
      <c r="B16" s="170" t="s">
        <v>3</v>
      </c>
      <c r="C16" s="171" t="s">
        <v>278</v>
      </c>
      <c r="D16" s="172"/>
      <c r="E16" s="172" t="s">
        <v>248</v>
      </c>
      <c r="F16" s="180">
        <v>0.51388888888888895</v>
      </c>
      <c r="G16" s="174" t="s">
        <v>2</v>
      </c>
      <c r="H16" s="174"/>
      <c r="I16" s="174"/>
      <c r="J16" s="174"/>
      <c r="K16" s="174"/>
      <c r="L16" s="174"/>
      <c r="M16" s="174"/>
      <c r="N16" s="117">
        <v>2100000</v>
      </c>
      <c r="O16" s="117">
        <v>1184615.3846153845</v>
      </c>
      <c r="P16" s="117">
        <v>636834.31952662719</v>
      </c>
      <c r="Q16" s="117">
        <v>296153.84615384613</v>
      </c>
      <c r="R16" s="117">
        <v>74556.213017751477</v>
      </c>
      <c r="S16" s="117">
        <v>2000000</v>
      </c>
      <c r="T16" s="117">
        <v>1128205.1282051282</v>
      </c>
      <c r="U16" s="117">
        <v>606508.87573964498</v>
      </c>
      <c r="V16" s="117">
        <v>282051.28205128206</v>
      </c>
      <c r="W16" s="117">
        <v>71005.91715976331</v>
      </c>
      <c r="X16" s="454">
        <v>12100.000000000002</v>
      </c>
      <c r="Y16" s="454"/>
      <c r="Z16" s="454">
        <v>12210.000000000002</v>
      </c>
      <c r="AA16" s="454"/>
      <c r="AB16" s="454">
        <v>10120</v>
      </c>
      <c r="AC16" s="454"/>
      <c r="AD16" s="175"/>
      <c r="AE16" s="175"/>
      <c r="AF16" s="175"/>
      <c r="AG16" s="175"/>
      <c r="AH16" s="175"/>
      <c r="AI16" s="176"/>
      <c r="AJ16" s="177" t="s">
        <v>6</v>
      </c>
      <c r="AK16" s="11" t="s">
        <v>6</v>
      </c>
      <c r="AL16" s="177" t="s">
        <v>6</v>
      </c>
      <c r="AM16" s="11" t="s">
        <v>6</v>
      </c>
      <c r="AN16" s="177" t="s">
        <v>6</v>
      </c>
      <c r="AO16" s="11" t="s">
        <v>29</v>
      </c>
      <c r="AP16" s="177" t="s">
        <v>29</v>
      </c>
      <c r="AQ16" s="11"/>
      <c r="AR16" s="177" t="s">
        <v>29</v>
      </c>
    </row>
    <row r="17" spans="1:44" s="178" customFormat="1" outlineLevel="1">
      <c r="A17" s="169" t="s">
        <v>49</v>
      </c>
      <c r="B17" s="170" t="s">
        <v>3</v>
      </c>
      <c r="C17" s="171" t="s">
        <v>279</v>
      </c>
      <c r="D17" s="172"/>
      <c r="E17" s="172" t="s">
        <v>248</v>
      </c>
      <c r="F17" s="180">
        <v>0.53819444444444442</v>
      </c>
      <c r="G17" s="174" t="s">
        <v>2</v>
      </c>
      <c r="H17" s="174"/>
      <c r="I17" s="174"/>
      <c r="J17" s="174"/>
      <c r="K17" s="174"/>
      <c r="L17" s="174"/>
      <c r="M17" s="174"/>
      <c r="N17" s="117">
        <v>3000000</v>
      </c>
      <c r="O17" s="117">
        <v>1642908.3094555875</v>
      </c>
      <c r="P17" s="117">
        <v>1039040.1146131805</v>
      </c>
      <c r="Q17" s="117">
        <v>502865.32951289398</v>
      </c>
      <c r="R17" s="117">
        <v>156876.79083094557</v>
      </c>
      <c r="S17" s="117">
        <v>2850000</v>
      </c>
      <c r="T17" s="117">
        <v>1560762.8939828083</v>
      </c>
      <c r="U17" s="117">
        <v>987088.10888252151</v>
      </c>
      <c r="V17" s="117">
        <v>477722.06303724926</v>
      </c>
      <c r="W17" s="117">
        <v>149032.95128939828</v>
      </c>
      <c r="X17" s="454">
        <v>19140</v>
      </c>
      <c r="Y17" s="454"/>
      <c r="Z17" s="454">
        <v>19580</v>
      </c>
      <c r="AA17" s="454"/>
      <c r="AB17" s="454">
        <v>16060.000000000002</v>
      </c>
      <c r="AC17" s="454"/>
      <c r="AD17" s="175"/>
      <c r="AE17" s="175"/>
      <c r="AF17" s="175"/>
      <c r="AG17" s="175"/>
      <c r="AH17" s="175"/>
      <c r="AI17" s="176"/>
      <c r="AJ17" s="177" t="s">
        <v>6</v>
      </c>
      <c r="AK17" s="11" t="s">
        <v>6</v>
      </c>
      <c r="AL17" s="177" t="s">
        <v>6</v>
      </c>
      <c r="AM17" s="11" t="s">
        <v>6</v>
      </c>
      <c r="AN17" s="177" t="s">
        <v>6</v>
      </c>
      <c r="AO17" s="11" t="s">
        <v>29</v>
      </c>
      <c r="AP17" s="177" t="s">
        <v>29</v>
      </c>
      <c r="AQ17" s="11"/>
      <c r="AR17" s="177" t="s">
        <v>29</v>
      </c>
    </row>
    <row r="18" spans="1:44" s="178" customFormat="1" outlineLevel="1">
      <c r="A18" s="169" t="s">
        <v>49</v>
      </c>
      <c r="B18" s="170" t="s">
        <v>3</v>
      </c>
      <c r="C18" s="171" t="s">
        <v>280</v>
      </c>
      <c r="D18" s="172"/>
      <c r="E18" s="172" t="s">
        <v>174</v>
      </c>
      <c r="F18" s="180">
        <v>0.52083333333333337</v>
      </c>
      <c r="H18" s="174"/>
      <c r="I18" s="174"/>
      <c r="J18" s="174"/>
      <c r="K18" s="174"/>
      <c r="L18" s="174"/>
      <c r="M18" s="174" t="s">
        <v>2</v>
      </c>
      <c r="N18" s="117">
        <v>1450000</v>
      </c>
      <c r="O18" s="117">
        <v>787434.09490333905</v>
      </c>
      <c r="P18" s="117">
        <v>521558.28939660225</v>
      </c>
      <c r="Q18" s="117">
        <v>242091.38840070297</v>
      </c>
      <c r="R18" s="117">
        <v>62858.816637375508</v>
      </c>
      <c r="S18" s="117">
        <v>1350000</v>
      </c>
      <c r="T18" s="117">
        <v>733128.29525483295</v>
      </c>
      <c r="U18" s="117">
        <v>485588.75219683658</v>
      </c>
      <c r="V18" s="117">
        <v>225395.43057996483</v>
      </c>
      <c r="W18" s="117">
        <v>58523.725834797893</v>
      </c>
      <c r="X18" s="454">
        <v>9570</v>
      </c>
      <c r="Y18" s="454"/>
      <c r="Z18" s="454">
        <v>9680</v>
      </c>
      <c r="AA18" s="454"/>
      <c r="AB18" s="454">
        <v>7920.0000000000009</v>
      </c>
      <c r="AC18" s="454"/>
      <c r="AD18" s="175"/>
      <c r="AE18" s="175"/>
      <c r="AF18" s="175"/>
      <c r="AG18" s="175"/>
      <c r="AH18" s="175"/>
      <c r="AI18" s="176"/>
      <c r="AJ18" s="177" t="s">
        <v>6</v>
      </c>
      <c r="AK18" s="11" t="s">
        <v>6</v>
      </c>
      <c r="AL18" s="177" t="s">
        <v>6</v>
      </c>
      <c r="AM18" s="11" t="s">
        <v>6</v>
      </c>
      <c r="AN18" s="177" t="s">
        <v>6</v>
      </c>
      <c r="AO18" s="11" t="s">
        <v>29</v>
      </c>
      <c r="AP18" s="177" t="s">
        <v>29</v>
      </c>
      <c r="AQ18" s="11"/>
      <c r="AR18" s="177" t="s">
        <v>29</v>
      </c>
    </row>
    <row r="19" spans="1:44" s="178" customFormat="1" outlineLevel="1">
      <c r="A19" s="169" t="s">
        <v>49</v>
      </c>
      <c r="B19" s="170" t="s">
        <v>3</v>
      </c>
      <c r="C19" s="171" t="s">
        <v>281</v>
      </c>
      <c r="D19" s="172"/>
      <c r="E19" s="172" t="s">
        <v>174</v>
      </c>
      <c r="F19" s="180">
        <v>0.53819444444444442</v>
      </c>
      <c r="H19" s="174"/>
      <c r="I19" s="174"/>
      <c r="J19" s="174"/>
      <c r="K19" s="174"/>
      <c r="L19" s="174"/>
      <c r="M19" s="174" t="s">
        <v>2</v>
      </c>
      <c r="N19" s="117">
        <v>2000000</v>
      </c>
      <c r="O19" s="117">
        <v>1069238.377843719</v>
      </c>
      <c r="P19" s="117">
        <v>725024.72799208702</v>
      </c>
      <c r="Q19" s="117">
        <v>352126.60731948563</v>
      </c>
      <c r="R19" s="117">
        <v>81107.814045499515</v>
      </c>
      <c r="S19" s="117">
        <v>1900000</v>
      </c>
      <c r="T19" s="117">
        <v>1015776.4589515332</v>
      </c>
      <c r="U19" s="117">
        <v>688773.49159248278</v>
      </c>
      <c r="V19" s="117">
        <v>334520.27695351135</v>
      </c>
      <c r="W19" s="117">
        <v>77052.423343224538</v>
      </c>
      <c r="X19" s="454">
        <v>13310.000000000002</v>
      </c>
      <c r="Y19" s="454"/>
      <c r="Z19" s="454">
        <v>13530.000000000002</v>
      </c>
      <c r="AA19" s="454"/>
      <c r="AB19" s="454">
        <v>11110</v>
      </c>
      <c r="AC19" s="454"/>
      <c r="AD19" s="175"/>
      <c r="AE19" s="175"/>
      <c r="AF19" s="175"/>
      <c r="AG19" s="175"/>
      <c r="AH19" s="175"/>
      <c r="AI19" s="176"/>
      <c r="AJ19" s="177" t="s">
        <v>6</v>
      </c>
      <c r="AK19" s="11" t="s">
        <v>6</v>
      </c>
      <c r="AL19" s="177" t="s">
        <v>6</v>
      </c>
      <c r="AM19" s="11" t="s">
        <v>6</v>
      </c>
      <c r="AN19" s="177" t="s">
        <v>6</v>
      </c>
      <c r="AO19" s="11" t="s">
        <v>29</v>
      </c>
      <c r="AP19" s="177" t="s">
        <v>29</v>
      </c>
      <c r="AQ19" s="11"/>
      <c r="AR19" s="177" t="s">
        <v>29</v>
      </c>
    </row>
    <row r="20" spans="1:44" s="178" customFormat="1" outlineLevel="1">
      <c r="A20" s="169" t="s">
        <v>49</v>
      </c>
      <c r="B20" s="170" t="s">
        <v>3</v>
      </c>
      <c r="C20" s="171" t="s">
        <v>369</v>
      </c>
      <c r="D20" s="172"/>
      <c r="E20" s="172" t="s">
        <v>257</v>
      </c>
      <c r="F20" s="173" t="s">
        <v>127</v>
      </c>
      <c r="G20" s="174" t="s">
        <v>2</v>
      </c>
      <c r="H20" s="174" t="s">
        <v>2</v>
      </c>
      <c r="I20" s="174" t="s">
        <v>2</v>
      </c>
      <c r="J20" s="174" t="s">
        <v>2</v>
      </c>
      <c r="K20" s="174" t="s">
        <v>2</v>
      </c>
      <c r="L20" s="174" t="s">
        <v>2</v>
      </c>
      <c r="M20" s="174" t="s">
        <v>2</v>
      </c>
      <c r="N20" s="117">
        <v>2250000</v>
      </c>
      <c r="O20" s="117">
        <v>1227556.6867191114</v>
      </c>
      <c r="P20" s="117">
        <v>881883.38732068485</v>
      </c>
      <c r="Q20" s="117">
        <v>410226.74687644612</v>
      </c>
      <c r="R20" s="117">
        <v>133271.63350300788</v>
      </c>
      <c r="S20" s="117">
        <v>2200000</v>
      </c>
      <c r="T20" s="117">
        <v>1200277.6492364646</v>
      </c>
      <c r="U20" s="117">
        <v>862285.97871355852</v>
      </c>
      <c r="V20" s="117">
        <v>401110.59694585844</v>
      </c>
      <c r="W20" s="117">
        <v>130310.04164738547</v>
      </c>
      <c r="X20" s="454">
        <v>17380</v>
      </c>
      <c r="Y20" s="454"/>
      <c r="Z20" s="454">
        <v>18150</v>
      </c>
      <c r="AA20" s="454"/>
      <c r="AB20" s="454">
        <v>15070.000000000002</v>
      </c>
      <c r="AC20" s="454"/>
      <c r="AD20" s="175"/>
      <c r="AE20" s="175"/>
      <c r="AF20" s="175"/>
      <c r="AG20" s="175"/>
      <c r="AH20" s="175"/>
      <c r="AI20" s="176"/>
      <c r="AJ20" s="177" t="s">
        <v>6</v>
      </c>
      <c r="AK20" s="11" t="s">
        <v>29</v>
      </c>
      <c r="AL20" s="177" t="s">
        <v>6</v>
      </c>
      <c r="AM20" s="11" t="s">
        <v>29</v>
      </c>
      <c r="AN20" s="177" t="s">
        <v>29</v>
      </c>
      <c r="AO20" s="11"/>
      <c r="AP20" s="177" t="s">
        <v>6</v>
      </c>
      <c r="AQ20" s="11" t="s">
        <v>6</v>
      </c>
      <c r="AR20" s="177"/>
    </row>
    <row r="21" spans="1:44" s="178" customFormat="1" outlineLevel="1">
      <c r="A21" s="169" t="s">
        <v>49</v>
      </c>
      <c r="B21" s="170" t="s">
        <v>3</v>
      </c>
      <c r="C21" s="171" t="s">
        <v>246</v>
      </c>
      <c r="D21" s="172" t="s">
        <v>414</v>
      </c>
      <c r="E21" s="172" t="s">
        <v>247</v>
      </c>
      <c r="F21" s="173" t="s">
        <v>289</v>
      </c>
      <c r="G21" s="181"/>
      <c r="H21" s="185"/>
      <c r="I21" s="185"/>
      <c r="J21" s="186"/>
      <c r="K21" s="185"/>
      <c r="L21" s="186"/>
      <c r="M21" s="174" t="s">
        <v>2</v>
      </c>
      <c r="N21" s="117">
        <v>1300000</v>
      </c>
      <c r="O21" s="117">
        <v>654617.20599842141</v>
      </c>
      <c r="P21" s="117">
        <v>571507.49802683503</v>
      </c>
      <c r="Q21" s="117">
        <v>298579.32123125496</v>
      </c>
      <c r="R21" s="117">
        <v>112865.03551696923</v>
      </c>
      <c r="S21" s="117"/>
      <c r="T21" s="117"/>
      <c r="U21" s="117"/>
      <c r="V21" s="117"/>
      <c r="W21" s="117"/>
      <c r="X21" s="454">
        <v>11000</v>
      </c>
      <c r="Y21" s="454"/>
      <c r="Z21" s="454"/>
      <c r="AA21" s="454"/>
      <c r="AB21" s="454"/>
      <c r="AC21" s="454"/>
      <c r="AD21" s="175"/>
      <c r="AE21" s="175"/>
      <c r="AF21" s="175"/>
      <c r="AG21" s="175"/>
      <c r="AH21" s="175"/>
      <c r="AI21" s="176"/>
      <c r="AJ21" s="177"/>
      <c r="AK21" s="11"/>
      <c r="AL21" s="177"/>
      <c r="AM21" s="11"/>
      <c r="AN21" s="177"/>
      <c r="AO21" s="11" t="s">
        <v>29</v>
      </c>
      <c r="AP21" s="177" t="s">
        <v>29</v>
      </c>
      <c r="AQ21" s="11"/>
      <c r="AR21" s="177" t="s">
        <v>29</v>
      </c>
    </row>
    <row r="22" spans="1:44" s="178" customFormat="1" outlineLevel="1">
      <c r="A22" s="169" t="s">
        <v>49</v>
      </c>
      <c r="B22" s="170" t="s">
        <v>3</v>
      </c>
      <c r="C22" s="171" t="s">
        <v>439</v>
      </c>
      <c r="D22" s="172" t="s">
        <v>441</v>
      </c>
      <c r="E22" s="172" t="s">
        <v>440</v>
      </c>
      <c r="F22" s="173" t="s">
        <v>289</v>
      </c>
      <c r="G22" s="181"/>
      <c r="H22" s="185"/>
      <c r="I22" s="185"/>
      <c r="J22" s="186"/>
      <c r="K22" s="185"/>
      <c r="L22" s="186"/>
      <c r="M22" s="174" t="s">
        <v>2</v>
      </c>
      <c r="N22" s="117">
        <v>1400000</v>
      </c>
      <c r="O22" s="117">
        <v>714712.38938053092</v>
      </c>
      <c r="P22" s="117">
        <v>669026.54867256642</v>
      </c>
      <c r="Q22" s="117">
        <v>342256.63716814161</v>
      </c>
      <c r="R22" s="117">
        <v>124668.14159292035</v>
      </c>
      <c r="S22" s="117">
        <v>1400000</v>
      </c>
      <c r="T22" s="117">
        <v>714712.38938053092</v>
      </c>
      <c r="U22" s="117">
        <v>669026.54867256642</v>
      </c>
      <c r="V22" s="117">
        <v>342256.63716814161</v>
      </c>
      <c r="W22" s="117">
        <v>124668.14159292035</v>
      </c>
      <c r="X22" s="454">
        <v>12870.000000000002</v>
      </c>
      <c r="Y22" s="454"/>
      <c r="Z22" s="454">
        <v>13200.000000000002</v>
      </c>
      <c r="AA22" s="454"/>
      <c r="AB22" s="454">
        <v>11440.000000000002</v>
      </c>
      <c r="AC22" s="454"/>
      <c r="AD22" s="175"/>
      <c r="AE22" s="175"/>
      <c r="AF22" s="175"/>
      <c r="AG22" s="175"/>
      <c r="AH22" s="175"/>
      <c r="AI22" s="176"/>
      <c r="AJ22" s="177"/>
      <c r="AK22" s="11"/>
      <c r="AL22" s="177"/>
      <c r="AM22" s="11"/>
      <c r="AN22" s="177"/>
      <c r="AO22" s="11" t="s">
        <v>29</v>
      </c>
      <c r="AP22" s="177" t="s">
        <v>29</v>
      </c>
      <c r="AQ22" s="11"/>
      <c r="AR22" s="177" t="s">
        <v>29</v>
      </c>
    </row>
    <row r="23" spans="1:44" s="178" customFormat="1" outlineLevel="1">
      <c r="A23" s="169" t="s">
        <v>49</v>
      </c>
      <c r="B23" s="170" t="s">
        <v>3</v>
      </c>
      <c r="C23" s="171" t="s">
        <v>372</v>
      </c>
      <c r="D23" s="172"/>
      <c r="E23" s="172" t="s">
        <v>173</v>
      </c>
      <c r="F23" s="180">
        <v>0.57986111111111105</v>
      </c>
      <c r="G23" s="174" t="s">
        <v>2</v>
      </c>
      <c r="H23" s="185"/>
      <c r="I23" s="185"/>
      <c r="J23" s="186"/>
      <c r="K23" s="185"/>
      <c r="L23" s="186"/>
      <c r="M23" s="181"/>
      <c r="N23" s="117">
        <v>2800000</v>
      </c>
      <c r="O23" s="117">
        <v>1412322.2748815168</v>
      </c>
      <c r="P23" s="117">
        <v>1210426.5402843603</v>
      </c>
      <c r="Q23" s="117">
        <v>624644.54976303317</v>
      </c>
      <c r="R23" s="117">
        <v>233175.35545023694</v>
      </c>
      <c r="S23" s="117">
        <v>2750000</v>
      </c>
      <c r="T23" s="117">
        <v>1387102.2342586324</v>
      </c>
      <c r="U23" s="117">
        <v>1188811.7806364251</v>
      </c>
      <c r="V23" s="117">
        <v>613490.18280297902</v>
      </c>
      <c r="W23" s="117">
        <v>229011.50981719702</v>
      </c>
      <c r="X23" s="454">
        <v>22880.000000000004</v>
      </c>
      <c r="Y23" s="454"/>
      <c r="Z23" s="454">
        <v>23870.000000000004</v>
      </c>
      <c r="AA23" s="454"/>
      <c r="AB23" s="454">
        <v>19580</v>
      </c>
      <c r="AC23" s="454"/>
      <c r="AD23" s="245"/>
      <c r="AE23" s="245"/>
      <c r="AF23" s="245"/>
      <c r="AG23" s="245"/>
      <c r="AH23" s="245"/>
      <c r="AI23" s="182"/>
      <c r="AJ23" s="177"/>
      <c r="AK23" s="11" t="s">
        <v>29</v>
      </c>
      <c r="AL23" s="177" t="s">
        <v>6</v>
      </c>
      <c r="AM23" s="11" t="s">
        <v>6</v>
      </c>
      <c r="AN23" s="177" t="s">
        <v>29</v>
      </c>
      <c r="AO23" s="11" t="s">
        <v>6</v>
      </c>
      <c r="AP23" s="177" t="s">
        <v>6</v>
      </c>
      <c r="AQ23" s="11" t="s">
        <v>6</v>
      </c>
      <c r="AR23" s="177"/>
    </row>
    <row r="24" spans="1:44" s="178" customFormat="1" outlineLevel="1">
      <c r="A24" s="169" t="s">
        <v>49</v>
      </c>
      <c r="B24" s="170" t="s">
        <v>3</v>
      </c>
      <c r="C24" s="171" t="s">
        <v>171</v>
      </c>
      <c r="D24" s="172"/>
      <c r="E24" s="172" t="s">
        <v>173</v>
      </c>
      <c r="F24" s="173">
        <v>0.60416666666666663</v>
      </c>
      <c r="G24" s="174" t="s">
        <v>2</v>
      </c>
      <c r="H24" s="174"/>
      <c r="I24" s="174"/>
      <c r="J24" s="174"/>
      <c r="K24" s="174"/>
      <c r="L24" s="174"/>
      <c r="M24" s="174"/>
      <c r="N24" s="117">
        <v>2450000</v>
      </c>
      <c r="O24" s="117">
        <v>1300617.2839506173</v>
      </c>
      <c r="P24" s="117">
        <v>1041502.0576131687</v>
      </c>
      <c r="Q24" s="117">
        <v>539403.29218106985</v>
      </c>
      <c r="R24" s="117">
        <v>186522.63374485596</v>
      </c>
      <c r="S24" s="117">
        <v>2400000</v>
      </c>
      <c r="T24" s="117">
        <v>1274074.0740740742</v>
      </c>
      <c r="U24" s="117">
        <v>1020246.9135802469</v>
      </c>
      <c r="V24" s="117">
        <v>528395.06172839506</v>
      </c>
      <c r="W24" s="117">
        <v>182716.04938271604</v>
      </c>
      <c r="X24" s="454">
        <v>19250</v>
      </c>
      <c r="Y24" s="454"/>
      <c r="Z24" s="454">
        <v>20020</v>
      </c>
      <c r="AA24" s="454"/>
      <c r="AB24" s="454">
        <v>16500</v>
      </c>
      <c r="AC24" s="454"/>
      <c r="AD24" s="175"/>
      <c r="AE24" s="175"/>
      <c r="AF24" s="175"/>
      <c r="AG24" s="175"/>
      <c r="AH24" s="175"/>
      <c r="AI24" s="176"/>
      <c r="AJ24" s="177"/>
      <c r="AK24" s="11" t="s">
        <v>29</v>
      </c>
      <c r="AL24" s="177"/>
      <c r="AM24" s="11"/>
      <c r="AN24" s="177" t="s">
        <v>29</v>
      </c>
      <c r="AO24" s="11"/>
      <c r="AP24" s="177"/>
      <c r="AQ24" s="11"/>
      <c r="AR24" s="177"/>
    </row>
    <row r="25" spans="1:44" s="178" customFormat="1" outlineLevel="1">
      <c r="A25" s="169" t="s">
        <v>49</v>
      </c>
      <c r="B25" s="170" t="s">
        <v>3</v>
      </c>
      <c r="C25" s="171" t="s">
        <v>172</v>
      </c>
      <c r="D25" s="172"/>
      <c r="E25" s="172" t="s">
        <v>173</v>
      </c>
      <c r="F25" s="173">
        <v>0.62152777777777779</v>
      </c>
      <c r="G25" s="174" t="s">
        <v>2</v>
      </c>
      <c r="H25" s="174"/>
      <c r="I25" s="174"/>
      <c r="J25" s="174"/>
      <c r="K25" s="174"/>
      <c r="L25" s="174"/>
      <c r="M25" s="174"/>
      <c r="N25" s="117">
        <v>2200000</v>
      </c>
      <c r="O25" s="117">
        <v>1195501.5744489429</v>
      </c>
      <c r="P25" s="117">
        <v>857040.03598740441</v>
      </c>
      <c r="Q25" s="117">
        <v>427530.36437246966</v>
      </c>
      <c r="R25" s="117">
        <v>138551.50697255958</v>
      </c>
      <c r="S25" s="117">
        <v>2000000</v>
      </c>
      <c r="T25" s="117">
        <v>1086819.6131354028</v>
      </c>
      <c r="U25" s="117">
        <v>779127.30544309504</v>
      </c>
      <c r="V25" s="117">
        <v>388663.96761133603</v>
      </c>
      <c r="W25" s="117">
        <v>125955.91542959964</v>
      </c>
      <c r="X25" s="454">
        <v>15620.000000000002</v>
      </c>
      <c r="Y25" s="454"/>
      <c r="Z25" s="454">
        <v>15180.000000000002</v>
      </c>
      <c r="AA25" s="454"/>
      <c r="AB25" s="454">
        <v>12430.000000000002</v>
      </c>
      <c r="AC25" s="454"/>
      <c r="AD25" s="175"/>
      <c r="AE25" s="175"/>
      <c r="AF25" s="175"/>
      <c r="AG25" s="175"/>
      <c r="AH25" s="175"/>
      <c r="AI25" s="176"/>
      <c r="AJ25" s="177"/>
      <c r="AK25" s="11" t="s">
        <v>29</v>
      </c>
      <c r="AL25" s="177"/>
      <c r="AM25" s="11"/>
      <c r="AN25" s="177" t="s">
        <v>29</v>
      </c>
      <c r="AO25" s="11"/>
      <c r="AP25" s="177"/>
      <c r="AQ25" s="11"/>
      <c r="AR25" s="177"/>
    </row>
    <row r="26" spans="1:44" s="178" customFormat="1" outlineLevel="1">
      <c r="A26" s="169" t="s">
        <v>49</v>
      </c>
      <c r="B26" s="170" t="s">
        <v>3</v>
      </c>
      <c r="C26" s="171" t="s">
        <v>283</v>
      </c>
      <c r="D26" s="172"/>
      <c r="E26" s="172" t="s">
        <v>173</v>
      </c>
      <c r="F26" s="173" t="s">
        <v>284</v>
      </c>
      <c r="G26" s="174" t="s">
        <v>2</v>
      </c>
      <c r="H26" s="174"/>
      <c r="I26" s="174"/>
      <c r="J26" s="174"/>
      <c r="K26" s="174"/>
      <c r="L26" s="174"/>
      <c r="M26" s="174"/>
      <c r="N26" s="117">
        <v>1800000</v>
      </c>
      <c r="O26" s="117">
        <v>978137.65182186244</v>
      </c>
      <c r="P26" s="117">
        <v>701214.57489878545</v>
      </c>
      <c r="Q26" s="117">
        <v>349797.57085020241</v>
      </c>
      <c r="R26" s="117">
        <v>113360.32388663967</v>
      </c>
      <c r="S26" s="117">
        <v>1600000</v>
      </c>
      <c r="T26" s="117">
        <v>869455.69050832221</v>
      </c>
      <c r="U26" s="117">
        <v>623301.84435447596</v>
      </c>
      <c r="V26" s="117">
        <v>310931.17408906878</v>
      </c>
      <c r="W26" s="117">
        <v>100764.73234367972</v>
      </c>
      <c r="X26" s="454">
        <v>12980.000000000002</v>
      </c>
      <c r="Y26" s="454"/>
      <c r="Z26" s="454">
        <v>12430.000000000002</v>
      </c>
      <c r="AA26" s="454"/>
      <c r="AB26" s="454">
        <v>10120</v>
      </c>
      <c r="AC26" s="454"/>
      <c r="AD26" s="175"/>
      <c r="AE26" s="175"/>
      <c r="AF26" s="175"/>
      <c r="AG26" s="175"/>
      <c r="AH26" s="175"/>
      <c r="AI26" s="176"/>
      <c r="AJ26" s="177"/>
      <c r="AK26" s="11" t="s">
        <v>29</v>
      </c>
      <c r="AL26" s="177"/>
      <c r="AM26" s="11"/>
      <c r="AN26" s="177" t="s">
        <v>29</v>
      </c>
      <c r="AO26" s="11"/>
      <c r="AP26" s="177"/>
      <c r="AQ26" s="11"/>
      <c r="AR26" s="177"/>
    </row>
    <row r="27" spans="1:44" s="178" customFormat="1" outlineLevel="1">
      <c r="A27" s="169" t="s">
        <v>49</v>
      </c>
      <c r="B27" s="170" t="s">
        <v>3</v>
      </c>
      <c r="C27" s="171" t="s">
        <v>282</v>
      </c>
      <c r="D27" s="172"/>
      <c r="E27" s="172" t="s">
        <v>249</v>
      </c>
      <c r="F27" s="173">
        <v>0.57986111111111105</v>
      </c>
      <c r="G27" s="174"/>
      <c r="H27" s="185"/>
      <c r="I27" s="185"/>
      <c r="J27" s="186"/>
      <c r="K27" s="185"/>
      <c r="L27" s="186"/>
      <c r="M27" s="174" t="s">
        <v>2</v>
      </c>
      <c r="N27" s="117">
        <v>2700000</v>
      </c>
      <c r="O27" s="117">
        <v>1372607.6555023924</v>
      </c>
      <c r="P27" s="117">
        <v>1226196.1722488038</v>
      </c>
      <c r="Q27" s="117">
        <v>619019.13875598088</v>
      </c>
      <c r="R27" s="117">
        <v>216387.55980861245</v>
      </c>
      <c r="S27" s="117">
        <v>2600000</v>
      </c>
      <c r="T27" s="117">
        <v>1321770.3349282297</v>
      </c>
      <c r="U27" s="117">
        <v>1180781.4992025518</v>
      </c>
      <c r="V27" s="117">
        <v>596092.50398724072</v>
      </c>
      <c r="W27" s="117">
        <v>208373.20574162679</v>
      </c>
      <c r="X27" s="454">
        <v>22220</v>
      </c>
      <c r="Y27" s="454"/>
      <c r="Z27" s="454">
        <v>22660.000000000004</v>
      </c>
      <c r="AA27" s="454"/>
      <c r="AB27" s="454">
        <v>18700</v>
      </c>
      <c r="AC27" s="454"/>
      <c r="AD27" s="175"/>
      <c r="AE27" s="175"/>
      <c r="AF27" s="175"/>
      <c r="AG27" s="175"/>
      <c r="AH27" s="175"/>
      <c r="AI27" s="176"/>
      <c r="AJ27" s="177" t="s">
        <v>6</v>
      </c>
      <c r="AK27" s="11" t="s">
        <v>29</v>
      </c>
      <c r="AL27" s="177" t="s">
        <v>6</v>
      </c>
      <c r="AM27" s="11" t="s">
        <v>6</v>
      </c>
      <c r="AN27" s="177" t="s">
        <v>6</v>
      </c>
      <c r="AP27" s="177"/>
      <c r="AQ27" s="11"/>
      <c r="AR27" s="177"/>
    </row>
    <row r="28" spans="1:44" s="178" customFormat="1" outlineLevel="1">
      <c r="A28" s="169" t="s">
        <v>49</v>
      </c>
      <c r="B28" s="170" t="s">
        <v>3</v>
      </c>
      <c r="C28" s="171" t="s">
        <v>290</v>
      </c>
      <c r="D28" s="179"/>
      <c r="E28" s="172" t="s">
        <v>249</v>
      </c>
      <c r="F28" s="173" t="s">
        <v>267</v>
      </c>
      <c r="G28" s="181"/>
      <c r="H28" s="174"/>
      <c r="I28" s="174"/>
      <c r="J28" s="174"/>
      <c r="K28" s="174"/>
      <c r="M28" s="174" t="s">
        <v>2</v>
      </c>
      <c r="N28" s="117">
        <v>1350000</v>
      </c>
      <c r="O28" s="117">
        <v>716654.27509293682</v>
      </c>
      <c r="P28" s="117">
        <v>550037.17472118954</v>
      </c>
      <c r="Q28" s="117">
        <v>263977.69516728626</v>
      </c>
      <c r="R28" s="117">
        <v>106394.05204460966</v>
      </c>
      <c r="S28" s="117">
        <v>1250000</v>
      </c>
      <c r="T28" s="117">
        <v>663568.77323420078</v>
      </c>
      <c r="U28" s="117">
        <v>509293.68029739778</v>
      </c>
      <c r="V28" s="117">
        <v>244423.79182156135</v>
      </c>
      <c r="W28" s="117">
        <v>98513.011152416351</v>
      </c>
      <c r="X28" s="454">
        <v>10340</v>
      </c>
      <c r="Y28" s="454"/>
      <c r="Z28" s="454">
        <v>10230</v>
      </c>
      <c r="AA28" s="454"/>
      <c r="AB28" s="454">
        <v>8360</v>
      </c>
      <c r="AC28" s="454"/>
      <c r="AD28" s="245"/>
      <c r="AE28" s="245"/>
      <c r="AF28" s="245"/>
      <c r="AG28" s="245"/>
      <c r="AH28" s="245"/>
      <c r="AI28" s="182"/>
      <c r="AJ28" s="177" t="s">
        <v>6</v>
      </c>
      <c r="AK28" s="11" t="s">
        <v>29</v>
      </c>
      <c r="AL28" s="177" t="s">
        <v>6</v>
      </c>
      <c r="AM28" s="11" t="s">
        <v>6</v>
      </c>
      <c r="AN28" s="177"/>
      <c r="AO28" s="11"/>
      <c r="AP28" s="177"/>
      <c r="AQ28" s="11"/>
      <c r="AR28" s="177"/>
    </row>
    <row r="29" spans="1:44" s="178" customFormat="1" outlineLevel="1">
      <c r="A29" s="169" t="s">
        <v>49</v>
      </c>
      <c r="B29" s="170" t="s">
        <v>3</v>
      </c>
      <c r="C29" s="171" t="s">
        <v>291</v>
      </c>
      <c r="D29" s="179"/>
      <c r="E29" s="172" t="s">
        <v>231</v>
      </c>
      <c r="F29" s="173">
        <v>0.70833333333333337</v>
      </c>
      <c r="G29" s="183"/>
      <c r="H29" s="174"/>
      <c r="I29" s="174"/>
      <c r="J29" s="174"/>
      <c r="K29" s="174"/>
      <c r="L29" s="174"/>
      <c r="M29" s="174" t="s">
        <v>2</v>
      </c>
      <c r="N29" s="117">
        <v>1100000</v>
      </c>
      <c r="O29" s="117">
        <v>624125.09307520476</v>
      </c>
      <c r="P29" s="117">
        <v>344825.01861504099</v>
      </c>
      <c r="Q29" s="117">
        <v>161355.17498138495</v>
      </c>
      <c r="R29" s="117">
        <v>53239.017125837679</v>
      </c>
      <c r="S29" s="117">
        <v>1000000</v>
      </c>
      <c r="T29" s="117">
        <v>567386.44825018616</v>
      </c>
      <c r="U29" s="117">
        <v>313477.28965003724</v>
      </c>
      <c r="V29" s="117">
        <v>146686.52271034993</v>
      </c>
      <c r="W29" s="117">
        <v>48399.106478034249</v>
      </c>
      <c r="X29" s="454">
        <v>6710.0000000000009</v>
      </c>
      <c r="Y29" s="454"/>
      <c r="Z29" s="454">
        <v>6600.0000000000009</v>
      </c>
      <c r="AA29" s="454"/>
      <c r="AB29" s="454">
        <v>5390</v>
      </c>
      <c r="AC29" s="454"/>
      <c r="AD29" s="184"/>
      <c r="AE29" s="184"/>
      <c r="AF29" s="184"/>
      <c r="AG29" s="184"/>
      <c r="AH29" s="184"/>
      <c r="AJ29" s="177"/>
      <c r="AK29" s="11" t="s">
        <v>29</v>
      </c>
      <c r="AL29" s="177"/>
      <c r="AM29" s="11"/>
      <c r="AN29" s="177" t="s">
        <v>29</v>
      </c>
      <c r="AO29" s="11"/>
      <c r="AP29" s="177"/>
      <c r="AQ29" s="11"/>
      <c r="AR29" s="177"/>
    </row>
    <row r="30" spans="1:44" s="178" customFormat="1" ht="17.25" customHeight="1" outlineLevel="1">
      <c r="A30" s="169" t="s">
        <v>49</v>
      </c>
      <c r="B30" s="170" t="s">
        <v>3</v>
      </c>
      <c r="C30" s="171" t="s">
        <v>375</v>
      </c>
      <c r="D30" s="179"/>
      <c r="E30" s="172" t="s">
        <v>231</v>
      </c>
      <c r="F30" s="173">
        <v>0.74305555555555547</v>
      </c>
      <c r="G30" s="174"/>
      <c r="H30" s="188"/>
      <c r="I30" s="188"/>
      <c r="J30" s="188"/>
      <c r="K30" s="188"/>
      <c r="L30" s="188"/>
      <c r="M30" s="174" t="s">
        <v>2</v>
      </c>
      <c r="N30" s="117">
        <v>1550000</v>
      </c>
      <c r="O30" s="117">
        <v>950504.48430493276</v>
      </c>
      <c r="P30" s="117">
        <v>476989.91031390132</v>
      </c>
      <c r="Q30" s="117">
        <v>226765.69506726458</v>
      </c>
      <c r="R30" s="117">
        <v>61687.219730941702</v>
      </c>
      <c r="S30" s="117">
        <v>1450000</v>
      </c>
      <c r="T30" s="117">
        <v>889181.61434977583</v>
      </c>
      <c r="U30" s="117">
        <v>446216.36771300447</v>
      </c>
      <c r="V30" s="117">
        <v>212135.65022421526</v>
      </c>
      <c r="W30" s="117">
        <v>57707.399103139011</v>
      </c>
      <c r="X30" s="454">
        <v>8910</v>
      </c>
      <c r="Y30" s="454"/>
      <c r="Z30" s="454">
        <v>8910</v>
      </c>
      <c r="AA30" s="454"/>
      <c r="AB30" s="454">
        <v>7260.0000000000009</v>
      </c>
      <c r="AC30" s="454"/>
      <c r="AD30" s="175"/>
      <c r="AE30" s="175"/>
      <c r="AF30" s="175"/>
      <c r="AG30" s="175"/>
      <c r="AH30" s="175"/>
      <c r="AI30" s="176"/>
      <c r="AJ30" s="177" t="s">
        <v>6</v>
      </c>
      <c r="AK30" s="11" t="s">
        <v>29</v>
      </c>
      <c r="AL30" s="177" t="s">
        <v>6</v>
      </c>
      <c r="AM30" s="11" t="s">
        <v>6</v>
      </c>
      <c r="AN30" s="177" t="s">
        <v>29</v>
      </c>
      <c r="AO30" s="11" t="s">
        <v>6</v>
      </c>
      <c r="AP30" s="177" t="s">
        <v>6</v>
      </c>
      <c r="AQ30" s="11" t="s">
        <v>6</v>
      </c>
      <c r="AR30" s="177" t="s">
        <v>6</v>
      </c>
    </row>
    <row r="31" spans="1:44" s="178" customFormat="1" outlineLevel="1">
      <c r="A31" s="169" t="s">
        <v>49</v>
      </c>
      <c r="B31" s="170" t="s">
        <v>3</v>
      </c>
      <c r="C31" s="171" t="s">
        <v>285</v>
      </c>
      <c r="D31" s="179"/>
      <c r="E31" s="172" t="s">
        <v>232</v>
      </c>
      <c r="F31" s="173">
        <v>0.62847222222222221</v>
      </c>
      <c r="G31" s="181"/>
      <c r="H31" s="174" t="s">
        <v>2</v>
      </c>
      <c r="I31" s="174" t="s">
        <v>2</v>
      </c>
      <c r="J31" s="174" t="s">
        <v>2</v>
      </c>
      <c r="K31" s="174" t="s">
        <v>2</v>
      </c>
      <c r="L31" s="174" t="s">
        <v>2</v>
      </c>
      <c r="M31" s="181"/>
      <c r="N31" s="117">
        <v>1500000</v>
      </c>
      <c r="O31" s="117">
        <v>900216.13832853024</v>
      </c>
      <c r="P31" s="117">
        <v>542507.20461095101</v>
      </c>
      <c r="Q31" s="117">
        <v>236671.469740634</v>
      </c>
      <c r="R31" s="117">
        <v>69164.265129682986</v>
      </c>
      <c r="S31" s="117">
        <v>1500000</v>
      </c>
      <c r="T31" s="117">
        <v>900216.13832853024</v>
      </c>
      <c r="U31" s="117">
        <v>542507.20461095101</v>
      </c>
      <c r="V31" s="117">
        <v>236671.469740634</v>
      </c>
      <c r="W31" s="117">
        <v>69164.265129682986</v>
      </c>
      <c r="X31" s="454">
        <v>10340</v>
      </c>
      <c r="Y31" s="454"/>
      <c r="Z31" s="454">
        <v>11000</v>
      </c>
      <c r="AA31" s="454"/>
      <c r="AB31" s="454">
        <v>9020</v>
      </c>
      <c r="AC31" s="454"/>
      <c r="AD31" s="245"/>
      <c r="AE31" s="245"/>
      <c r="AF31" s="245"/>
      <c r="AG31" s="245"/>
      <c r="AH31" s="245"/>
      <c r="AI31" s="182"/>
      <c r="AJ31" s="177" t="s">
        <v>6</v>
      </c>
      <c r="AK31" s="11" t="s">
        <v>29</v>
      </c>
      <c r="AL31" s="177" t="s">
        <v>6</v>
      </c>
      <c r="AM31" s="11"/>
      <c r="AN31" s="177" t="s">
        <v>29</v>
      </c>
      <c r="AP31" s="177" t="s">
        <v>6</v>
      </c>
      <c r="AQ31" s="11"/>
      <c r="AR31" s="177" t="s">
        <v>6</v>
      </c>
    </row>
    <row r="32" spans="1:44" s="178" customFormat="1" outlineLevel="1">
      <c r="A32" s="169" t="s">
        <v>49</v>
      </c>
      <c r="B32" s="170" t="s">
        <v>3</v>
      </c>
      <c r="C32" s="171" t="s">
        <v>286</v>
      </c>
      <c r="D32" s="179"/>
      <c r="E32" s="172" t="s">
        <v>255</v>
      </c>
      <c r="F32" s="173" t="s">
        <v>210</v>
      </c>
      <c r="G32" s="188"/>
      <c r="H32" s="174" t="s">
        <v>2</v>
      </c>
      <c r="I32" s="174" t="s">
        <v>2</v>
      </c>
      <c r="J32" s="174" t="s">
        <v>2</v>
      </c>
      <c r="K32" s="174" t="s">
        <v>2</v>
      </c>
      <c r="L32" s="174" t="s">
        <v>2</v>
      </c>
      <c r="M32" s="174"/>
      <c r="N32" s="117">
        <v>1350000</v>
      </c>
      <c r="O32" s="117">
        <v>818635.77023498691</v>
      </c>
      <c r="P32" s="117">
        <v>461749.34725848562</v>
      </c>
      <c r="Q32" s="117">
        <v>203557.44125326371</v>
      </c>
      <c r="R32" s="117">
        <v>52872.062663185381</v>
      </c>
      <c r="S32" s="117">
        <v>1300000</v>
      </c>
      <c r="T32" s="117">
        <v>788315.92689295032</v>
      </c>
      <c r="U32" s="117">
        <v>444647.51958224544</v>
      </c>
      <c r="V32" s="117">
        <v>196018.27676240209</v>
      </c>
      <c r="W32" s="117">
        <v>50913.838120104447</v>
      </c>
      <c r="X32" s="454">
        <v>8910</v>
      </c>
      <c r="Y32" s="454"/>
      <c r="Z32" s="454">
        <v>9240</v>
      </c>
      <c r="AA32" s="454"/>
      <c r="AB32" s="454">
        <v>7590.0000000000009</v>
      </c>
      <c r="AC32" s="454"/>
      <c r="AD32" s="175"/>
      <c r="AE32" s="175"/>
      <c r="AF32" s="175"/>
      <c r="AG32" s="175"/>
      <c r="AH32" s="175"/>
      <c r="AI32" s="176"/>
      <c r="AJ32" s="177"/>
      <c r="AK32" s="11" t="s">
        <v>29</v>
      </c>
      <c r="AL32" s="177" t="s">
        <v>6</v>
      </c>
      <c r="AM32" s="11" t="s">
        <v>29</v>
      </c>
      <c r="AN32" s="177" t="s">
        <v>29</v>
      </c>
      <c r="AO32" s="11"/>
      <c r="AP32" s="177" t="s">
        <v>6</v>
      </c>
      <c r="AQ32" s="11" t="s">
        <v>6</v>
      </c>
      <c r="AR32" s="177" t="s">
        <v>6</v>
      </c>
    </row>
    <row r="33" spans="1:44" s="178" customFormat="1" outlineLevel="1">
      <c r="A33" s="169" t="s">
        <v>49</v>
      </c>
      <c r="B33" s="170" t="s">
        <v>3</v>
      </c>
      <c r="C33" s="171" t="s">
        <v>287</v>
      </c>
      <c r="D33" s="179"/>
      <c r="E33" s="172" t="s">
        <v>256</v>
      </c>
      <c r="F33" s="173">
        <v>0.74305555555555547</v>
      </c>
      <c r="G33" s="188"/>
      <c r="H33" s="174" t="s">
        <v>2</v>
      </c>
      <c r="I33" s="174" t="s">
        <v>2</v>
      </c>
      <c r="J33" s="174" t="s">
        <v>2</v>
      </c>
      <c r="K33" s="174" t="s">
        <v>2</v>
      </c>
      <c r="L33" s="174" t="s">
        <v>2</v>
      </c>
      <c r="M33" s="174"/>
      <c r="N33" s="117">
        <v>1600000</v>
      </c>
      <c r="O33" s="117">
        <v>976927.97960484389</v>
      </c>
      <c r="P33" s="117">
        <v>524155.51306564693</v>
      </c>
      <c r="Q33" s="117">
        <v>245761.63161249203</v>
      </c>
      <c r="R33" s="117">
        <v>55066.921606118551</v>
      </c>
      <c r="S33" s="117">
        <v>1600000</v>
      </c>
      <c r="T33" s="117">
        <v>976927.97960484389</v>
      </c>
      <c r="U33" s="117">
        <v>524155.51306564693</v>
      </c>
      <c r="V33" s="117">
        <v>245761.63161249203</v>
      </c>
      <c r="W33" s="117">
        <v>55066.921606118551</v>
      </c>
      <c r="X33" s="454">
        <v>10010</v>
      </c>
      <c r="Y33" s="454"/>
      <c r="Z33" s="454">
        <v>10780</v>
      </c>
      <c r="AA33" s="454"/>
      <c r="AB33" s="454">
        <v>8800</v>
      </c>
      <c r="AC33" s="454"/>
      <c r="AD33" s="175"/>
      <c r="AE33" s="175"/>
      <c r="AF33" s="175"/>
      <c r="AG33" s="175"/>
      <c r="AH33" s="175"/>
      <c r="AI33" s="176"/>
      <c r="AJ33" s="177"/>
      <c r="AK33" s="11" t="s">
        <v>29</v>
      </c>
      <c r="AL33" s="177" t="s">
        <v>6</v>
      </c>
      <c r="AM33" s="11" t="s">
        <v>29</v>
      </c>
      <c r="AN33" s="177" t="s">
        <v>29</v>
      </c>
      <c r="AO33" s="11"/>
      <c r="AP33" s="177" t="s">
        <v>6</v>
      </c>
      <c r="AQ33" s="11" t="s">
        <v>6</v>
      </c>
      <c r="AR33" s="177" t="s">
        <v>6</v>
      </c>
    </row>
    <row r="34" spans="1:44" s="178" customFormat="1" outlineLevel="1">
      <c r="A34" s="169" t="s">
        <v>49</v>
      </c>
      <c r="B34" s="170" t="s">
        <v>3</v>
      </c>
      <c r="C34" s="171" t="s">
        <v>288</v>
      </c>
      <c r="D34" s="179"/>
      <c r="E34" s="172" t="s">
        <v>415</v>
      </c>
      <c r="F34" s="173">
        <v>0.67013888888888884</v>
      </c>
      <c r="G34" s="183"/>
      <c r="H34" s="174" t="s">
        <v>2</v>
      </c>
      <c r="I34" s="174" t="s">
        <v>2</v>
      </c>
      <c r="J34" s="174" t="s">
        <v>2</v>
      </c>
      <c r="K34" s="174" t="s">
        <v>2</v>
      </c>
      <c r="L34" s="174" t="s">
        <v>2</v>
      </c>
      <c r="M34" s="174"/>
      <c r="N34" s="117">
        <v>1700000</v>
      </c>
      <c r="O34" s="117">
        <v>1031902.8797289666</v>
      </c>
      <c r="P34" s="117">
        <v>628740.82439299836</v>
      </c>
      <c r="Q34" s="117">
        <v>268774.70355731226</v>
      </c>
      <c r="R34" s="117">
        <v>80632.411067193665</v>
      </c>
      <c r="S34" s="117">
        <v>1650000</v>
      </c>
      <c r="T34" s="117">
        <v>1001552.7950310559</v>
      </c>
      <c r="U34" s="117">
        <v>610248.44720496901</v>
      </c>
      <c r="V34" s="117">
        <v>260869.56521739133</v>
      </c>
      <c r="W34" s="117">
        <v>78260.869565217392</v>
      </c>
      <c r="X34" s="454">
        <v>11990.000000000002</v>
      </c>
      <c r="Y34" s="454"/>
      <c r="Z34" s="454">
        <v>12430.000000000002</v>
      </c>
      <c r="AA34" s="454"/>
      <c r="AB34" s="454">
        <v>10340</v>
      </c>
      <c r="AC34" s="454"/>
      <c r="AD34" s="184"/>
      <c r="AE34" s="184"/>
      <c r="AF34" s="184"/>
      <c r="AG34" s="184"/>
      <c r="AH34" s="184"/>
      <c r="AJ34" s="177" t="s">
        <v>29</v>
      </c>
      <c r="AK34" s="11"/>
      <c r="AL34" s="177"/>
      <c r="AM34" s="11"/>
      <c r="AN34" s="177"/>
      <c r="AO34" s="11"/>
      <c r="AP34" s="177"/>
      <c r="AQ34" s="11"/>
      <c r="AR34" s="177"/>
    </row>
    <row r="35" spans="1:44" s="178" customFormat="1" outlineLevel="1">
      <c r="A35" s="169" t="s">
        <v>49</v>
      </c>
      <c r="B35" s="170" t="s">
        <v>3</v>
      </c>
      <c r="C35" s="171" t="s">
        <v>292</v>
      </c>
      <c r="D35" s="179"/>
      <c r="E35" s="172" t="s">
        <v>177</v>
      </c>
      <c r="F35" s="173">
        <v>0.74305555555555547</v>
      </c>
      <c r="G35" s="174" t="s">
        <v>2</v>
      </c>
      <c r="H35" s="188"/>
      <c r="I35" s="188"/>
      <c r="J35" s="188"/>
      <c r="K35" s="188"/>
      <c r="L35" s="188"/>
      <c r="M35" s="174"/>
      <c r="N35" s="117">
        <v>1950000</v>
      </c>
      <c r="O35" s="117">
        <v>1186126.2241566922</v>
      </c>
      <c r="P35" s="117">
        <v>653536.45266594121</v>
      </c>
      <c r="Q35" s="117">
        <v>299183.89553862897</v>
      </c>
      <c r="R35" s="117">
        <v>82752.992383025034</v>
      </c>
      <c r="S35" s="117">
        <v>1700000</v>
      </c>
      <c r="T35" s="117">
        <v>1034058.7595212189</v>
      </c>
      <c r="U35" s="117">
        <v>569749.7279651796</v>
      </c>
      <c r="V35" s="117">
        <v>260826.98585418932</v>
      </c>
      <c r="W35" s="117">
        <v>72143.634385201309</v>
      </c>
      <c r="X35" s="454">
        <v>12430.000000000002</v>
      </c>
      <c r="Y35" s="454"/>
      <c r="Z35" s="454">
        <v>11880.000000000002</v>
      </c>
      <c r="AA35" s="454"/>
      <c r="AB35" s="454">
        <v>9790</v>
      </c>
      <c r="AC35" s="454"/>
      <c r="AD35" s="175"/>
      <c r="AE35" s="175"/>
      <c r="AF35" s="175"/>
      <c r="AG35" s="175"/>
      <c r="AH35" s="175"/>
      <c r="AI35" s="176"/>
      <c r="AJ35" s="177"/>
      <c r="AK35" s="11" t="s">
        <v>29</v>
      </c>
      <c r="AL35" s="177"/>
      <c r="AM35" s="11"/>
      <c r="AN35" s="177" t="s">
        <v>29</v>
      </c>
      <c r="AO35" s="11"/>
      <c r="AP35" s="177"/>
      <c r="AQ35" s="11"/>
      <c r="AR35" s="177"/>
    </row>
    <row r="36" spans="1:44" s="178" customFormat="1" outlineLevel="1">
      <c r="A36" s="169" t="s">
        <v>49</v>
      </c>
      <c r="B36" s="170" t="s">
        <v>3</v>
      </c>
      <c r="C36" s="208" t="s">
        <v>293</v>
      </c>
      <c r="D36" s="172"/>
      <c r="E36" s="172" t="s">
        <v>250</v>
      </c>
      <c r="F36" s="180">
        <v>0.8125</v>
      </c>
      <c r="G36" s="174" t="s">
        <v>2</v>
      </c>
      <c r="H36" s="174" t="s">
        <v>2</v>
      </c>
      <c r="I36" s="174" t="s">
        <v>2</v>
      </c>
      <c r="J36" s="174" t="s">
        <v>2</v>
      </c>
      <c r="K36" s="174" t="s">
        <v>2</v>
      </c>
      <c r="L36" s="174" t="s">
        <v>2</v>
      </c>
      <c r="M36" s="174" t="s">
        <v>2</v>
      </c>
      <c r="N36" s="117">
        <v>4000000</v>
      </c>
      <c r="O36" s="117">
        <v>2262084.3811120428</v>
      </c>
      <c r="P36" s="117">
        <v>1446214.0262643197</v>
      </c>
      <c r="Q36" s="117">
        <v>701872.03129365749</v>
      </c>
      <c r="R36" s="117">
        <v>208996.92651578653</v>
      </c>
      <c r="S36" s="117">
        <v>3800000</v>
      </c>
      <c r="T36" s="117">
        <v>2148980.1620564405</v>
      </c>
      <c r="U36" s="117">
        <v>1373903.3249511037</v>
      </c>
      <c r="V36" s="117">
        <v>666778.42972897459</v>
      </c>
      <c r="W36" s="117">
        <v>198547.08018999718</v>
      </c>
      <c r="X36" s="454">
        <v>56100.000000000007</v>
      </c>
      <c r="Y36" s="454"/>
      <c r="Z36" s="454">
        <v>57200.000000000007</v>
      </c>
      <c r="AA36" s="454"/>
      <c r="AB36" s="454">
        <v>47300.000000000007</v>
      </c>
      <c r="AC36" s="454"/>
      <c r="AD36" s="175"/>
      <c r="AE36" s="175"/>
      <c r="AF36" s="175"/>
      <c r="AG36" s="175"/>
      <c r="AH36" s="175"/>
      <c r="AI36" s="176"/>
      <c r="AJ36" s="177" t="s">
        <v>6</v>
      </c>
      <c r="AK36" s="11" t="s">
        <v>29</v>
      </c>
      <c r="AL36" s="177" t="s">
        <v>6</v>
      </c>
      <c r="AN36" s="177" t="s">
        <v>6</v>
      </c>
      <c r="AO36" s="11" t="s">
        <v>6</v>
      </c>
      <c r="AP36" s="177" t="s">
        <v>6</v>
      </c>
      <c r="AQ36" s="11" t="s">
        <v>6</v>
      </c>
      <c r="AR36" s="177" t="s">
        <v>6</v>
      </c>
    </row>
    <row r="37" spans="1:44" s="178" customFormat="1" outlineLevel="1">
      <c r="A37" s="169" t="s">
        <v>49</v>
      </c>
      <c r="B37" s="170" t="s">
        <v>3</v>
      </c>
      <c r="C37" s="208" t="s">
        <v>294</v>
      </c>
      <c r="D37" s="172"/>
      <c r="E37" s="172" t="s">
        <v>30</v>
      </c>
      <c r="F37" s="180">
        <v>0.82986111111111116</v>
      </c>
      <c r="G37" s="174" t="s">
        <v>2</v>
      </c>
      <c r="H37" s="174" t="s">
        <v>2</v>
      </c>
      <c r="I37" s="174" t="s">
        <v>2</v>
      </c>
      <c r="J37" s="174" t="s">
        <v>2</v>
      </c>
      <c r="K37" s="174" t="s">
        <v>2</v>
      </c>
      <c r="L37" s="174" t="s">
        <v>2</v>
      </c>
      <c r="M37" s="174" t="s">
        <v>2</v>
      </c>
      <c r="N37" s="117">
        <v>4100000</v>
      </c>
      <c r="O37" s="117">
        <v>2274921.6300940439</v>
      </c>
      <c r="P37" s="117">
        <v>1605594.4055944055</v>
      </c>
      <c r="Q37" s="117">
        <v>809717.86833855801</v>
      </c>
      <c r="R37" s="117">
        <v>250132.62599469497</v>
      </c>
      <c r="S37" s="117">
        <v>3900000</v>
      </c>
      <c r="T37" s="117">
        <v>2163949.8432601881</v>
      </c>
      <c r="U37" s="117">
        <v>1527272.7272727273</v>
      </c>
      <c r="V37" s="117">
        <v>770219.43573667714</v>
      </c>
      <c r="W37" s="117">
        <v>237931.03448275864</v>
      </c>
      <c r="X37" s="454">
        <v>72600</v>
      </c>
      <c r="Y37" s="454"/>
      <c r="Z37" s="454">
        <v>73150</v>
      </c>
      <c r="AA37" s="454"/>
      <c r="AB37" s="454">
        <v>60500.000000000007</v>
      </c>
      <c r="AC37" s="454"/>
      <c r="AD37" s="175"/>
      <c r="AE37" s="175"/>
      <c r="AF37" s="175"/>
      <c r="AG37" s="175"/>
      <c r="AH37" s="175"/>
      <c r="AI37" s="176"/>
      <c r="AJ37" s="177" t="s">
        <v>6</v>
      </c>
      <c r="AK37" s="11" t="s">
        <v>6</v>
      </c>
      <c r="AL37" s="177" t="s">
        <v>6</v>
      </c>
      <c r="AM37" s="11" t="s">
        <v>29</v>
      </c>
      <c r="AN37" s="177" t="s">
        <v>6</v>
      </c>
      <c r="AO37" s="11" t="s">
        <v>6</v>
      </c>
      <c r="AP37" s="177" t="s">
        <v>6</v>
      </c>
      <c r="AQ37" s="11" t="s">
        <v>6</v>
      </c>
      <c r="AR37" s="177" t="s">
        <v>6</v>
      </c>
    </row>
    <row r="38" spans="1:44" s="178" customFormat="1" outlineLevel="1">
      <c r="A38" s="169" t="s">
        <v>49</v>
      </c>
      <c r="B38" s="170" t="s">
        <v>3</v>
      </c>
      <c r="C38" s="208" t="s">
        <v>295</v>
      </c>
      <c r="D38" s="172"/>
      <c r="E38" s="172" t="s">
        <v>442</v>
      </c>
      <c r="F38" s="173">
        <v>0.85416666666666663</v>
      </c>
      <c r="G38" s="174" t="s">
        <v>2</v>
      </c>
      <c r="H38" s="174" t="s">
        <v>2</v>
      </c>
      <c r="I38" s="174" t="s">
        <v>2</v>
      </c>
      <c r="J38" s="174" t="s">
        <v>2</v>
      </c>
      <c r="K38" s="174" t="s">
        <v>2</v>
      </c>
      <c r="L38" s="174" t="s">
        <v>2</v>
      </c>
      <c r="M38" s="174" t="s">
        <v>2</v>
      </c>
      <c r="N38" s="117">
        <v>4200000</v>
      </c>
      <c r="O38" s="117">
        <v>2292643.0517711169</v>
      </c>
      <c r="P38" s="117">
        <v>1846321.5258855585</v>
      </c>
      <c r="Q38" s="117">
        <v>940326.97547683923</v>
      </c>
      <c r="R38" s="117">
        <v>293732.97002724797</v>
      </c>
      <c r="S38" s="117">
        <v>4000000</v>
      </c>
      <c r="T38" s="117">
        <v>2221355.4363725013</v>
      </c>
      <c r="U38" s="117">
        <v>1714285.7142857143</v>
      </c>
      <c r="V38" s="117">
        <v>872745.00243783521</v>
      </c>
      <c r="W38" s="117">
        <v>265236.47001462698</v>
      </c>
      <c r="X38" s="454">
        <v>78100</v>
      </c>
      <c r="Y38" s="454"/>
      <c r="Z38" s="454">
        <v>77000</v>
      </c>
      <c r="AA38" s="454"/>
      <c r="AB38" s="454">
        <v>63800.000000000007</v>
      </c>
      <c r="AC38" s="454"/>
      <c r="AD38" s="184"/>
      <c r="AE38" s="184"/>
      <c r="AF38" s="184"/>
      <c r="AG38" s="184"/>
      <c r="AH38" s="184"/>
      <c r="AJ38" s="177"/>
      <c r="AK38" s="11"/>
      <c r="AL38" s="177"/>
      <c r="AM38" s="11"/>
      <c r="AN38" s="177"/>
      <c r="AO38" s="11"/>
      <c r="AP38" s="177"/>
      <c r="AQ38" s="11"/>
      <c r="AR38" s="177"/>
    </row>
    <row r="39" spans="1:44" s="178" customFormat="1" outlineLevel="1">
      <c r="A39" s="169" t="s">
        <v>49</v>
      </c>
      <c r="B39" s="170" t="s">
        <v>3</v>
      </c>
      <c r="C39" s="171" t="s">
        <v>296</v>
      </c>
      <c r="D39" s="172"/>
      <c r="E39" s="172" t="s">
        <v>383</v>
      </c>
      <c r="F39" s="173">
        <v>0.86111111111111116</v>
      </c>
      <c r="G39" s="174" t="s">
        <v>2</v>
      </c>
      <c r="H39" s="174" t="s">
        <v>2</v>
      </c>
      <c r="I39" s="174" t="s">
        <v>2</v>
      </c>
      <c r="J39" s="174" t="s">
        <v>2</v>
      </c>
      <c r="K39" s="174" t="s">
        <v>2</v>
      </c>
      <c r="L39" s="174" t="s">
        <v>2</v>
      </c>
      <c r="M39" s="174" t="s">
        <v>2</v>
      </c>
      <c r="N39" s="117">
        <v>3850000</v>
      </c>
      <c r="O39" s="117">
        <v>2076253.4297829885</v>
      </c>
      <c r="P39" s="117">
        <v>1598964.8291344475</v>
      </c>
      <c r="Q39" s="117">
        <v>794200.54876527819</v>
      </c>
      <c r="R39" s="117">
        <v>265053.62933399854</v>
      </c>
      <c r="S39" s="117">
        <v>3700000</v>
      </c>
      <c r="T39" s="117">
        <v>1995360.4390122225</v>
      </c>
      <c r="U39" s="117">
        <v>1536667.4981292093</v>
      </c>
      <c r="V39" s="117">
        <v>763257.67024195567</v>
      </c>
      <c r="W39" s="117">
        <v>254726.86455475184</v>
      </c>
      <c r="X39" s="454">
        <v>59950.000000000007</v>
      </c>
      <c r="Y39" s="454"/>
      <c r="Z39" s="454">
        <v>60500.000000000007</v>
      </c>
      <c r="AA39" s="454"/>
      <c r="AB39" s="454">
        <v>50050.000000000007</v>
      </c>
      <c r="AC39" s="454"/>
      <c r="AD39" s="175"/>
      <c r="AE39" s="175"/>
      <c r="AF39" s="175"/>
      <c r="AG39" s="175"/>
      <c r="AH39" s="175"/>
      <c r="AI39" s="176"/>
      <c r="AJ39" s="177"/>
      <c r="AK39" s="11" t="s">
        <v>29</v>
      </c>
      <c r="AL39" s="177" t="s">
        <v>6</v>
      </c>
      <c r="AM39" s="11" t="s">
        <v>6</v>
      </c>
      <c r="AN39" s="177" t="s">
        <v>6</v>
      </c>
      <c r="AO39" s="11"/>
      <c r="AP39" s="177" t="s">
        <v>6</v>
      </c>
      <c r="AQ39" s="11" t="s">
        <v>6</v>
      </c>
      <c r="AR39" s="177" t="s">
        <v>6</v>
      </c>
    </row>
    <row r="40" spans="1:44" s="178" customFormat="1" outlineLevel="1">
      <c r="A40" s="169" t="s">
        <v>49</v>
      </c>
      <c r="B40" s="170" t="s">
        <v>3</v>
      </c>
      <c r="C40" s="171" t="s">
        <v>298</v>
      </c>
      <c r="D40" s="172"/>
      <c r="E40" s="172" t="s">
        <v>467</v>
      </c>
      <c r="F40" s="173" t="s">
        <v>170</v>
      </c>
      <c r="G40" s="174" t="s">
        <v>2</v>
      </c>
      <c r="H40" s="174" t="s">
        <v>2</v>
      </c>
      <c r="I40" s="174" t="s">
        <v>2</v>
      </c>
      <c r="J40" s="174"/>
      <c r="K40" s="174"/>
      <c r="L40" s="174"/>
      <c r="M40" s="174"/>
      <c r="N40" s="117">
        <v>4500000</v>
      </c>
      <c r="O40" s="117">
        <v>2429259.694477086</v>
      </c>
      <c r="P40" s="117">
        <v>2004112.8084606347</v>
      </c>
      <c r="Q40" s="117">
        <v>972972.97297297302</v>
      </c>
      <c r="R40" s="117">
        <v>306698.00235017622</v>
      </c>
      <c r="S40" s="117">
        <v>4300000</v>
      </c>
      <c r="T40" s="117">
        <v>2321292.5969447712</v>
      </c>
      <c r="U40" s="117">
        <v>1915041.1280846065</v>
      </c>
      <c r="V40" s="117">
        <v>929729.72972972982</v>
      </c>
      <c r="W40" s="117">
        <v>293066.98002350173</v>
      </c>
      <c r="X40" s="454">
        <v>74800</v>
      </c>
      <c r="Y40" s="454"/>
      <c r="Z40" s="454">
        <v>74800</v>
      </c>
      <c r="AA40" s="454"/>
      <c r="AB40" s="454">
        <v>61600.000000000007</v>
      </c>
      <c r="AC40" s="454"/>
      <c r="AD40" s="175"/>
      <c r="AE40" s="175"/>
      <c r="AF40" s="175"/>
      <c r="AG40" s="175"/>
      <c r="AH40" s="175"/>
      <c r="AI40" s="176"/>
      <c r="AJ40" s="177" t="s">
        <v>29</v>
      </c>
      <c r="AK40" s="11"/>
      <c r="AL40" s="177" t="s">
        <v>6</v>
      </c>
      <c r="AM40" s="11" t="s">
        <v>6</v>
      </c>
      <c r="AN40" s="177"/>
      <c r="AO40" s="11"/>
      <c r="AP40" s="177" t="s">
        <v>6</v>
      </c>
      <c r="AQ40" s="11" t="s">
        <v>6</v>
      </c>
      <c r="AR40" s="177" t="s">
        <v>6</v>
      </c>
    </row>
    <row r="41" spans="1:44" s="178" customFormat="1" outlineLevel="1">
      <c r="A41" s="169" t="s">
        <v>49</v>
      </c>
      <c r="B41" s="170" t="s">
        <v>3</v>
      </c>
      <c r="C41" s="171" t="s">
        <v>212</v>
      </c>
      <c r="D41" s="172"/>
      <c r="E41" s="172" t="s">
        <v>467</v>
      </c>
      <c r="F41" s="173" t="s">
        <v>468</v>
      </c>
      <c r="G41" s="174" t="s">
        <v>2</v>
      </c>
      <c r="H41" s="174" t="s">
        <v>2</v>
      </c>
      <c r="I41" s="174" t="s">
        <v>2</v>
      </c>
      <c r="J41" s="174"/>
      <c r="K41" s="174"/>
      <c r="L41" s="174"/>
      <c r="M41" s="174"/>
      <c r="N41" s="117">
        <v>4100000</v>
      </c>
      <c r="O41" s="117">
        <v>2226963.7571899258</v>
      </c>
      <c r="P41" s="117">
        <v>2004782.949665986</v>
      </c>
      <c r="Q41" s="117">
        <v>927764.72266066074</v>
      </c>
      <c r="R41" s="117">
        <v>308984.90098258358</v>
      </c>
      <c r="S41" s="117">
        <v>4000000</v>
      </c>
      <c r="T41" s="117">
        <v>2172647.5679901713</v>
      </c>
      <c r="U41" s="117">
        <v>1955885.8045521816</v>
      </c>
      <c r="V41" s="117">
        <v>905136.31479088846</v>
      </c>
      <c r="W41" s="117">
        <v>301448.68388544739</v>
      </c>
      <c r="X41" s="454">
        <v>81400</v>
      </c>
      <c r="Y41" s="454"/>
      <c r="Z41" s="454">
        <v>85800</v>
      </c>
      <c r="AA41" s="454"/>
      <c r="AB41" s="454">
        <v>69850</v>
      </c>
      <c r="AC41" s="454"/>
      <c r="AD41" s="175"/>
      <c r="AE41" s="175"/>
      <c r="AF41" s="175"/>
      <c r="AG41" s="175"/>
      <c r="AH41" s="175"/>
      <c r="AI41" s="176"/>
      <c r="AJ41" s="177"/>
      <c r="AK41" s="11" t="s">
        <v>29</v>
      </c>
      <c r="AL41" s="177" t="s">
        <v>6</v>
      </c>
      <c r="AM41" s="11" t="s">
        <v>6</v>
      </c>
      <c r="AN41" s="177"/>
      <c r="AO41" s="11"/>
      <c r="AP41" s="177" t="s">
        <v>6</v>
      </c>
      <c r="AQ41" s="11" t="s">
        <v>6</v>
      </c>
      <c r="AR41" s="177" t="s">
        <v>6</v>
      </c>
    </row>
    <row r="42" spans="1:44" s="178" customFormat="1" ht="18" customHeight="1" outlineLevel="1">
      <c r="A42" s="169" t="s">
        <v>49</v>
      </c>
      <c r="B42" s="170" t="s">
        <v>3</v>
      </c>
      <c r="C42" s="171" t="s">
        <v>297</v>
      </c>
      <c r="D42" s="172"/>
      <c r="E42" s="172" t="s">
        <v>471</v>
      </c>
      <c r="F42" s="173">
        <v>0.88888888888888884</v>
      </c>
      <c r="G42" s="174" t="s">
        <v>2</v>
      </c>
      <c r="H42" s="174"/>
      <c r="I42" s="174"/>
      <c r="J42" s="174" t="s">
        <v>2</v>
      </c>
      <c r="K42" s="174"/>
      <c r="L42" s="174" t="s">
        <v>2</v>
      </c>
      <c r="M42" s="174" t="s">
        <v>2</v>
      </c>
      <c r="N42" s="117">
        <v>4000000</v>
      </c>
      <c r="O42" s="117">
        <v>2157146.4205537541</v>
      </c>
      <c r="P42" s="117">
        <v>1661262.1601396857</v>
      </c>
      <c r="Q42" s="117">
        <v>825143.42728860071</v>
      </c>
      <c r="R42" s="117">
        <v>275380.39411324525</v>
      </c>
      <c r="S42" s="117">
        <v>3800000</v>
      </c>
      <c r="T42" s="117">
        <v>2049289.0995260663</v>
      </c>
      <c r="U42" s="117">
        <v>1578199.0521327013</v>
      </c>
      <c r="V42" s="117">
        <v>783886.2559241706</v>
      </c>
      <c r="W42" s="117">
        <v>261611.37440758295</v>
      </c>
      <c r="X42" s="454">
        <v>61930.000000000007</v>
      </c>
      <c r="Y42" s="454"/>
      <c r="Z42" s="454">
        <v>61600.000000000007</v>
      </c>
      <c r="AA42" s="454"/>
      <c r="AB42" s="454">
        <v>50160.000000000007</v>
      </c>
      <c r="AC42" s="454"/>
      <c r="AD42" s="175"/>
      <c r="AE42" s="175"/>
      <c r="AF42" s="175"/>
      <c r="AG42" s="175"/>
      <c r="AH42" s="175"/>
      <c r="AI42" s="176"/>
      <c r="AJ42" s="177"/>
      <c r="AK42" s="11"/>
      <c r="AL42" s="177" t="s">
        <v>6</v>
      </c>
      <c r="AM42" s="11" t="s">
        <v>6</v>
      </c>
      <c r="AN42" s="177"/>
      <c r="AO42" s="11"/>
      <c r="AP42" s="177" t="s">
        <v>6</v>
      </c>
      <c r="AQ42" s="11" t="s">
        <v>6</v>
      </c>
      <c r="AR42" s="177" t="s">
        <v>6</v>
      </c>
    </row>
    <row r="43" spans="1:44" s="178" customFormat="1" ht="18" customHeight="1" outlineLevel="1">
      <c r="A43" s="169" t="s">
        <v>49</v>
      </c>
      <c r="B43" s="170" t="s">
        <v>3</v>
      </c>
      <c r="C43" s="171" t="s">
        <v>304</v>
      </c>
      <c r="D43" s="172" t="s">
        <v>470</v>
      </c>
      <c r="E43" s="172" t="s">
        <v>472</v>
      </c>
      <c r="F43" s="173" t="s">
        <v>469</v>
      </c>
      <c r="G43" s="174" t="s">
        <v>2</v>
      </c>
      <c r="H43" s="174"/>
      <c r="I43" s="174"/>
      <c r="J43" s="174" t="s">
        <v>2</v>
      </c>
      <c r="K43" s="174"/>
      <c r="L43" s="174" t="s">
        <v>2</v>
      </c>
      <c r="M43" s="174" t="s">
        <v>2</v>
      </c>
      <c r="N43" s="117">
        <v>2850000</v>
      </c>
      <c r="O43" s="117">
        <v>1575601.5208471736</v>
      </c>
      <c r="P43" s="117">
        <v>1268597.8675677383</v>
      </c>
      <c r="Q43" s="117">
        <v>653776.92124358413</v>
      </c>
      <c r="R43" s="117">
        <v>223262.75159399939</v>
      </c>
      <c r="S43" s="117">
        <v>2750000</v>
      </c>
      <c r="T43" s="117">
        <v>1520317.256957799</v>
      </c>
      <c r="U43" s="117">
        <v>1224085.6616881685</v>
      </c>
      <c r="V43" s="117">
        <v>630837.38014731812</v>
      </c>
      <c r="W43" s="117">
        <v>215428.97083631519</v>
      </c>
      <c r="X43" s="454">
        <v>50600.000000000007</v>
      </c>
      <c r="Y43" s="454"/>
      <c r="Z43" s="454">
        <v>52800.000000000007</v>
      </c>
      <c r="AA43" s="454"/>
      <c r="AB43" s="454">
        <v>41910</v>
      </c>
      <c r="AC43" s="454"/>
      <c r="AD43" s="175"/>
      <c r="AE43" s="175"/>
      <c r="AF43" s="175"/>
      <c r="AG43" s="175"/>
      <c r="AH43" s="175"/>
      <c r="AI43" s="176"/>
      <c r="AJ43" s="177"/>
      <c r="AK43" s="11"/>
      <c r="AL43" s="177" t="s">
        <v>6</v>
      </c>
      <c r="AM43" s="11" t="s">
        <v>6</v>
      </c>
      <c r="AN43" s="177"/>
      <c r="AO43" s="11"/>
      <c r="AP43" s="177" t="s">
        <v>6</v>
      </c>
      <c r="AQ43" s="11" t="s">
        <v>6</v>
      </c>
      <c r="AR43" s="177" t="s">
        <v>6</v>
      </c>
    </row>
    <row r="44" spans="1:44" s="178" customFormat="1" outlineLevel="1">
      <c r="A44" s="169" t="s">
        <v>49</v>
      </c>
      <c r="B44" s="170" t="s">
        <v>3</v>
      </c>
      <c r="C44" s="171" t="s">
        <v>299</v>
      </c>
      <c r="D44" s="172" t="s">
        <v>466</v>
      </c>
      <c r="E44" s="172" t="s">
        <v>382</v>
      </c>
      <c r="F44" s="173" t="s">
        <v>170</v>
      </c>
      <c r="H44" s="174"/>
      <c r="I44" s="174"/>
      <c r="J44" s="174"/>
      <c r="K44" s="174" t="s">
        <v>2</v>
      </c>
      <c r="L44" s="174"/>
      <c r="M44" s="174"/>
      <c r="N44" s="117">
        <v>4750000</v>
      </c>
      <c r="O44" s="117">
        <v>2578840.6058420483</v>
      </c>
      <c r="P44" s="117">
        <v>2331319.8701767037</v>
      </c>
      <c r="Q44" s="117">
        <v>1157951.6768842409</v>
      </c>
      <c r="R44" s="117">
        <v>453930.7609087631</v>
      </c>
      <c r="S44" s="117">
        <v>4600000</v>
      </c>
      <c r="T44" s="117">
        <v>2497403.5340786148</v>
      </c>
      <c r="U44" s="117">
        <v>2257699.2426974392</v>
      </c>
      <c r="V44" s="117">
        <v>1121384.7818247387</v>
      </c>
      <c r="W44" s="117">
        <v>439596.10530111799</v>
      </c>
      <c r="X44" s="454">
        <v>93500.000000000015</v>
      </c>
      <c r="Y44" s="454"/>
      <c r="Z44" s="454">
        <v>93500.000000000015</v>
      </c>
      <c r="AA44" s="454"/>
      <c r="AB44" s="454">
        <v>77000</v>
      </c>
      <c r="AC44" s="454"/>
      <c r="AD44" s="175"/>
      <c r="AE44" s="175"/>
      <c r="AF44" s="175"/>
      <c r="AG44" s="175"/>
      <c r="AH44" s="175"/>
      <c r="AI44" s="176"/>
      <c r="AJ44" s="177" t="s">
        <v>29</v>
      </c>
      <c r="AK44" s="11"/>
      <c r="AL44" s="177" t="s">
        <v>6</v>
      </c>
      <c r="AM44" s="11" t="s">
        <v>6</v>
      </c>
      <c r="AN44" s="177"/>
      <c r="AO44" s="11"/>
      <c r="AP44" s="177" t="s">
        <v>6</v>
      </c>
      <c r="AQ44" s="11" t="s">
        <v>6</v>
      </c>
      <c r="AR44" s="177" t="s">
        <v>6</v>
      </c>
    </row>
    <row r="45" spans="1:44" s="178" customFormat="1" outlineLevel="1">
      <c r="A45" s="169" t="s">
        <v>49</v>
      </c>
      <c r="B45" s="170" t="s">
        <v>3</v>
      </c>
      <c r="C45" s="171" t="s">
        <v>301</v>
      </c>
      <c r="D45" s="172" t="s">
        <v>466</v>
      </c>
      <c r="E45" s="172" t="s">
        <v>382</v>
      </c>
      <c r="F45" s="173" t="s">
        <v>300</v>
      </c>
      <c r="H45" s="174"/>
      <c r="I45" s="174"/>
      <c r="J45" s="174"/>
      <c r="K45" s="174" t="s">
        <v>2</v>
      </c>
      <c r="L45" s="174"/>
      <c r="M45" s="174"/>
      <c r="N45" s="117">
        <v>4600000</v>
      </c>
      <c r="O45" s="117">
        <v>2479962.6517273574</v>
      </c>
      <c r="P45" s="117">
        <v>2436153.1279178341</v>
      </c>
      <c r="Q45" s="117">
        <v>1220653.5947712418</v>
      </c>
      <c r="R45" s="117">
        <v>458711.48459383758</v>
      </c>
      <c r="S45" s="117">
        <v>4400000</v>
      </c>
      <c r="T45" s="117">
        <v>2372138.1886087768</v>
      </c>
      <c r="U45" s="117">
        <v>2330233.4267040151</v>
      </c>
      <c r="V45" s="117">
        <v>1167581.6993464052</v>
      </c>
      <c r="W45" s="117">
        <v>438767.50700280117</v>
      </c>
      <c r="X45" s="454">
        <v>101200.00000000001</v>
      </c>
      <c r="Y45" s="454"/>
      <c r="Z45" s="454">
        <v>103400.00000000001</v>
      </c>
      <c r="AA45" s="454"/>
      <c r="AB45" s="454">
        <v>84700</v>
      </c>
      <c r="AC45" s="454"/>
      <c r="AD45" s="175"/>
      <c r="AE45" s="175"/>
      <c r="AF45" s="175"/>
      <c r="AG45" s="175"/>
      <c r="AH45" s="175"/>
      <c r="AI45" s="176"/>
      <c r="AJ45" s="177" t="s">
        <v>29</v>
      </c>
      <c r="AK45" s="11"/>
      <c r="AL45" s="177" t="s">
        <v>6</v>
      </c>
      <c r="AM45" s="11" t="s">
        <v>6</v>
      </c>
      <c r="AN45" s="177"/>
      <c r="AO45" s="11"/>
      <c r="AP45" s="177" t="s">
        <v>6</v>
      </c>
      <c r="AQ45" s="11" t="s">
        <v>6</v>
      </c>
      <c r="AR45" s="177" t="s">
        <v>6</v>
      </c>
    </row>
    <row r="46" spans="1:44" s="178" customFormat="1" outlineLevel="1">
      <c r="A46" s="169" t="s">
        <v>49</v>
      </c>
      <c r="B46" s="170" t="s">
        <v>3</v>
      </c>
      <c r="C46" s="171" t="s">
        <v>484</v>
      </c>
      <c r="D46" s="172" t="s">
        <v>486</v>
      </c>
      <c r="E46" s="172" t="s">
        <v>485</v>
      </c>
      <c r="F46" s="173" t="s">
        <v>170</v>
      </c>
      <c r="H46" s="174"/>
      <c r="I46" s="174"/>
      <c r="J46" s="174" t="s">
        <v>2</v>
      </c>
      <c r="L46" s="174"/>
      <c r="M46" s="174"/>
      <c r="N46" s="117"/>
      <c r="O46" s="117"/>
      <c r="P46" s="117"/>
      <c r="Q46" s="117"/>
      <c r="R46" s="117"/>
      <c r="S46" s="117">
        <v>3300000</v>
      </c>
      <c r="T46" s="117">
        <v>1856373.1343283583</v>
      </c>
      <c r="U46" s="117">
        <v>1502731.343283582</v>
      </c>
      <c r="V46" s="117">
        <v>726985.07462686568</v>
      </c>
      <c r="W46" s="117">
        <v>304388.0597014926</v>
      </c>
      <c r="X46" s="454"/>
      <c r="Y46" s="454"/>
      <c r="Z46" s="454">
        <v>61600.000000000007</v>
      </c>
      <c r="AA46" s="454"/>
      <c r="AB46" s="454"/>
      <c r="AC46" s="454"/>
      <c r="AD46" s="175"/>
      <c r="AE46" s="175"/>
      <c r="AF46" s="175"/>
      <c r="AG46" s="175"/>
      <c r="AH46" s="175"/>
      <c r="AI46" s="176"/>
      <c r="AJ46" s="177"/>
      <c r="AK46" s="11" t="s">
        <v>29</v>
      </c>
      <c r="AL46" s="177" t="s">
        <v>6</v>
      </c>
      <c r="AM46" s="11" t="s">
        <v>6</v>
      </c>
      <c r="AN46" s="177"/>
      <c r="AO46" s="11"/>
      <c r="AP46" s="177" t="s">
        <v>6</v>
      </c>
      <c r="AQ46" s="11" t="s">
        <v>6</v>
      </c>
      <c r="AR46" s="177" t="s">
        <v>6</v>
      </c>
    </row>
    <row r="47" spans="1:44" s="178" customFormat="1" outlineLevel="1">
      <c r="A47" s="169" t="s">
        <v>49</v>
      </c>
      <c r="B47" s="170" t="s">
        <v>3</v>
      </c>
      <c r="C47" s="171" t="s">
        <v>487</v>
      </c>
      <c r="D47" s="172" t="s">
        <v>486</v>
      </c>
      <c r="E47" s="172" t="s">
        <v>485</v>
      </c>
      <c r="F47" s="173" t="s">
        <v>488</v>
      </c>
      <c r="H47" s="174"/>
      <c r="I47" s="174"/>
      <c r="J47" s="174" t="s">
        <v>2</v>
      </c>
      <c r="L47" s="174"/>
      <c r="M47" s="174"/>
      <c r="N47" s="117"/>
      <c r="O47" s="117"/>
      <c r="P47" s="117"/>
      <c r="Q47" s="117"/>
      <c r="R47" s="117"/>
      <c r="S47" s="117">
        <v>2400000</v>
      </c>
      <c r="T47" s="117">
        <v>1352501.4376078206</v>
      </c>
      <c r="U47" s="117">
        <v>1103622.7717078782</v>
      </c>
      <c r="V47" s="117">
        <v>532259.91949396196</v>
      </c>
      <c r="W47" s="117">
        <v>215296.14721104084</v>
      </c>
      <c r="X47" s="454"/>
      <c r="Y47" s="454"/>
      <c r="Z47" s="454">
        <v>48400.000000000007</v>
      </c>
      <c r="AA47" s="454"/>
      <c r="AB47" s="454"/>
      <c r="AC47" s="454"/>
      <c r="AD47" s="175"/>
      <c r="AE47" s="175"/>
      <c r="AF47" s="175"/>
      <c r="AG47" s="175"/>
      <c r="AH47" s="175"/>
      <c r="AI47" s="176"/>
      <c r="AJ47" s="177"/>
      <c r="AK47" s="11" t="s">
        <v>29</v>
      </c>
      <c r="AL47" s="177" t="s">
        <v>6</v>
      </c>
      <c r="AM47" s="11" t="s">
        <v>6</v>
      </c>
      <c r="AN47" s="177"/>
      <c r="AO47" s="11"/>
      <c r="AP47" s="177" t="s">
        <v>6</v>
      </c>
      <c r="AQ47" s="11" t="s">
        <v>6</v>
      </c>
      <c r="AR47" s="177" t="s">
        <v>6</v>
      </c>
    </row>
    <row r="48" spans="1:44" s="178" customFormat="1" outlineLevel="1">
      <c r="A48" s="169" t="s">
        <v>49</v>
      </c>
      <c r="B48" s="170" t="s">
        <v>3</v>
      </c>
      <c r="C48" s="171" t="s">
        <v>493</v>
      </c>
      <c r="D48" s="172" t="s">
        <v>497</v>
      </c>
      <c r="E48" s="172" t="s">
        <v>495</v>
      </c>
      <c r="F48" s="173" t="s">
        <v>496</v>
      </c>
      <c r="H48" s="174"/>
      <c r="I48" s="174"/>
      <c r="L48" s="174"/>
      <c r="M48" s="174" t="s">
        <v>2</v>
      </c>
      <c r="N48" s="117">
        <v>2900000</v>
      </c>
      <c r="O48" s="117">
        <v>1502764.1707487756</v>
      </c>
      <c r="P48" s="117">
        <v>1497690.6927921623</v>
      </c>
      <c r="Q48" s="117">
        <v>796536.03918824357</v>
      </c>
      <c r="R48" s="117">
        <v>269909.02729181241</v>
      </c>
      <c r="S48" s="117">
        <v>2800000</v>
      </c>
      <c r="T48" s="117">
        <v>1450944.7165850245</v>
      </c>
      <c r="U48" s="117">
        <v>1446046.1861441568</v>
      </c>
      <c r="V48" s="117">
        <v>769069.27921623515</v>
      </c>
      <c r="W48" s="117">
        <v>260601.81945416378</v>
      </c>
      <c r="X48" s="454">
        <v>61600.000000000007</v>
      </c>
      <c r="Y48" s="454"/>
      <c r="Z48" s="454">
        <v>63800.000000000007</v>
      </c>
      <c r="AA48" s="454"/>
      <c r="AB48" s="454"/>
      <c r="AC48" s="454"/>
      <c r="AD48" s="175"/>
      <c r="AE48" s="175"/>
      <c r="AF48" s="175"/>
      <c r="AG48" s="175"/>
      <c r="AH48" s="175"/>
      <c r="AI48" s="176"/>
      <c r="AJ48" s="177"/>
      <c r="AK48" s="11"/>
      <c r="AL48" s="177" t="s">
        <v>6</v>
      </c>
      <c r="AM48" s="11" t="s">
        <v>6</v>
      </c>
      <c r="AN48" s="177"/>
      <c r="AO48" s="11" t="s">
        <v>29</v>
      </c>
      <c r="AP48" s="177" t="s">
        <v>6</v>
      </c>
      <c r="AQ48" s="11" t="s">
        <v>6</v>
      </c>
      <c r="AR48" s="177" t="s">
        <v>6</v>
      </c>
    </row>
    <row r="49" spans="1:44" s="178" customFormat="1" outlineLevel="1">
      <c r="A49" s="169" t="s">
        <v>49</v>
      </c>
      <c r="B49" s="170" t="s">
        <v>3</v>
      </c>
      <c r="C49" s="171" t="s">
        <v>494</v>
      </c>
      <c r="D49" s="172" t="s">
        <v>497</v>
      </c>
      <c r="E49" s="172" t="s">
        <v>495</v>
      </c>
      <c r="F49" s="173">
        <v>0.98263888888888884</v>
      </c>
      <c r="H49" s="174"/>
      <c r="I49" s="174"/>
      <c r="L49" s="174"/>
      <c r="M49" s="174" t="s">
        <v>2</v>
      </c>
      <c r="N49" s="117">
        <v>1500000</v>
      </c>
      <c r="O49" s="117">
        <v>787709.49720670388</v>
      </c>
      <c r="P49" s="117">
        <v>790851.9553072626</v>
      </c>
      <c r="Q49" s="117">
        <v>428421.78770949721</v>
      </c>
      <c r="R49" s="117">
        <v>141410.61452513965</v>
      </c>
      <c r="S49" s="117">
        <v>1450000</v>
      </c>
      <c r="T49" s="117">
        <v>761452.51396648039</v>
      </c>
      <c r="U49" s="117">
        <v>764490.22346368711</v>
      </c>
      <c r="V49" s="117">
        <v>414141.06145251397</v>
      </c>
      <c r="W49" s="117">
        <v>136696.92737430168</v>
      </c>
      <c r="X49" s="454">
        <v>32450.000000000004</v>
      </c>
      <c r="Y49" s="454"/>
      <c r="Z49" s="454">
        <v>33660</v>
      </c>
      <c r="AA49" s="454"/>
      <c r="AB49" s="454"/>
      <c r="AC49" s="454"/>
      <c r="AD49" s="175"/>
      <c r="AE49" s="175"/>
      <c r="AF49" s="175"/>
      <c r="AG49" s="175"/>
      <c r="AH49" s="175"/>
      <c r="AI49" s="176"/>
      <c r="AJ49" s="177"/>
      <c r="AK49" s="11"/>
      <c r="AL49" s="177" t="s">
        <v>6</v>
      </c>
      <c r="AM49" s="11" t="s">
        <v>6</v>
      </c>
      <c r="AN49" s="177"/>
      <c r="AO49" s="11" t="s">
        <v>29</v>
      </c>
      <c r="AP49" s="177" t="s">
        <v>6</v>
      </c>
      <c r="AQ49" s="11" t="s">
        <v>6</v>
      </c>
      <c r="AR49" s="177" t="s">
        <v>6</v>
      </c>
    </row>
    <row r="50" spans="1:44" s="178" customFormat="1" outlineLevel="1">
      <c r="A50" s="169" t="s">
        <v>49</v>
      </c>
      <c r="B50" s="170" t="s">
        <v>3</v>
      </c>
      <c r="C50" s="171" t="s">
        <v>302</v>
      </c>
      <c r="D50" s="172" t="s">
        <v>475</v>
      </c>
      <c r="E50" s="172" t="s">
        <v>474</v>
      </c>
      <c r="F50" s="173" t="s">
        <v>303</v>
      </c>
      <c r="H50" s="174"/>
      <c r="I50" s="174"/>
      <c r="K50" s="174"/>
      <c r="L50" s="174" t="s">
        <v>2</v>
      </c>
      <c r="M50" s="174"/>
      <c r="N50" s="117">
        <v>3100000</v>
      </c>
      <c r="O50" s="117">
        <v>1638634.4238975819</v>
      </c>
      <c r="P50" s="117">
        <v>1527510.6685633</v>
      </c>
      <c r="Q50" s="117">
        <v>776984.35277382645</v>
      </c>
      <c r="R50" s="117">
        <v>255761.0241820768</v>
      </c>
      <c r="S50" s="117">
        <v>3050000</v>
      </c>
      <c r="T50" s="117">
        <v>1612204.836415363</v>
      </c>
      <c r="U50" s="117">
        <v>1502873.3997155048</v>
      </c>
      <c r="V50" s="117">
        <v>764452.34708392608</v>
      </c>
      <c r="W50" s="117">
        <v>251635.84637268845</v>
      </c>
      <c r="X50" s="454">
        <v>62150.000000000007</v>
      </c>
      <c r="Y50" s="454"/>
      <c r="Z50" s="454">
        <v>66000</v>
      </c>
      <c r="AA50" s="454"/>
      <c r="AB50" s="454"/>
      <c r="AC50" s="454"/>
      <c r="AD50" s="175"/>
      <c r="AE50" s="175"/>
      <c r="AF50" s="175"/>
      <c r="AG50" s="175"/>
      <c r="AH50" s="175"/>
      <c r="AI50" s="176"/>
      <c r="AJ50" s="177"/>
      <c r="AK50" s="11" t="s">
        <v>29</v>
      </c>
      <c r="AL50" s="177"/>
      <c r="AM50" s="11"/>
      <c r="AN50" s="177"/>
      <c r="AP50" s="177"/>
      <c r="AQ50" s="11"/>
      <c r="AR50" s="177"/>
    </row>
    <row r="51" spans="1:44" s="178" customFormat="1" outlineLevel="1">
      <c r="A51" s="169" t="s">
        <v>49</v>
      </c>
      <c r="B51" s="170" t="s">
        <v>3</v>
      </c>
      <c r="C51" s="171" t="s">
        <v>305</v>
      </c>
      <c r="D51" s="172" t="s">
        <v>473</v>
      </c>
      <c r="E51" s="172" t="s">
        <v>35</v>
      </c>
      <c r="F51" s="173">
        <v>1</v>
      </c>
      <c r="G51" s="174"/>
      <c r="H51" s="174"/>
      <c r="I51" s="174"/>
      <c r="J51" s="174"/>
      <c r="K51" s="174"/>
      <c r="L51" s="174"/>
      <c r="M51" s="174" t="s">
        <v>2</v>
      </c>
      <c r="N51" s="117">
        <v>950000</v>
      </c>
      <c r="O51" s="117">
        <v>563699.82547993015</v>
      </c>
      <c r="P51" s="117">
        <v>472513.08900523558</v>
      </c>
      <c r="Q51" s="117">
        <v>214703.31588132636</v>
      </c>
      <c r="R51" s="117">
        <v>65488.65619546247</v>
      </c>
      <c r="S51" s="117">
        <v>950000</v>
      </c>
      <c r="T51" s="117">
        <v>563699.82547993015</v>
      </c>
      <c r="U51" s="117">
        <v>472513.08900523558</v>
      </c>
      <c r="V51" s="117">
        <v>214703.31588132636</v>
      </c>
      <c r="W51" s="117">
        <v>65488.65619546247</v>
      </c>
      <c r="X51" s="454">
        <v>11440.000000000002</v>
      </c>
      <c r="Y51" s="454"/>
      <c r="Z51" s="454">
        <v>12100.000000000002</v>
      </c>
      <c r="AA51" s="454"/>
      <c r="AB51" s="454">
        <v>10010</v>
      </c>
      <c r="AC51" s="454"/>
      <c r="AD51" s="175"/>
      <c r="AE51" s="175"/>
      <c r="AF51" s="175"/>
      <c r="AG51" s="175"/>
      <c r="AH51" s="175"/>
      <c r="AI51" s="176"/>
      <c r="AJ51" s="177" t="s">
        <v>6</v>
      </c>
      <c r="AK51" s="11"/>
      <c r="AL51" s="177" t="s">
        <v>6</v>
      </c>
      <c r="AM51" s="11"/>
      <c r="AN51" s="177" t="s">
        <v>6</v>
      </c>
      <c r="AO51" s="11" t="s">
        <v>6</v>
      </c>
      <c r="AP51" s="177" t="s">
        <v>6</v>
      </c>
      <c r="AQ51" s="11" t="s">
        <v>6</v>
      </c>
      <c r="AR51" s="177" t="s">
        <v>6</v>
      </c>
    </row>
    <row r="52" spans="1:44" s="178" customFormat="1" outlineLevel="1">
      <c r="A52" s="169" t="s">
        <v>49</v>
      </c>
      <c r="B52" s="170" t="s">
        <v>3</v>
      </c>
      <c r="C52" s="171" t="s">
        <v>373</v>
      </c>
      <c r="D52" s="172"/>
      <c r="E52" s="172" t="s">
        <v>35</v>
      </c>
      <c r="F52" s="173" t="s">
        <v>306</v>
      </c>
      <c r="G52" s="174" t="s">
        <v>2</v>
      </c>
      <c r="H52" s="174" t="s">
        <v>2</v>
      </c>
      <c r="I52" s="174" t="s">
        <v>2</v>
      </c>
      <c r="J52" s="174" t="s">
        <v>2</v>
      </c>
      <c r="K52" s="174" t="s">
        <v>2</v>
      </c>
      <c r="L52" s="174" t="s">
        <v>2</v>
      </c>
      <c r="M52" s="174" t="s">
        <v>2</v>
      </c>
      <c r="N52" s="117">
        <v>600000</v>
      </c>
      <c r="O52" s="117">
        <v>325146.19883040932</v>
      </c>
      <c r="P52" s="117">
        <v>327485.38011695904</v>
      </c>
      <c r="Q52" s="117">
        <v>156725.14619883039</v>
      </c>
      <c r="R52" s="117">
        <v>45614.035087719298</v>
      </c>
      <c r="S52" s="117">
        <v>550000</v>
      </c>
      <c r="T52" s="117">
        <v>298050.6822612086</v>
      </c>
      <c r="U52" s="117">
        <v>300194.93177387916</v>
      </c>
      <c r="V52" s="117">
        <v>143664.71734892786</v>
      </c>
      <c r="W52" s="117">
        <v>41812.865497076018</v>
      </c>
      <c r="X52" s="454">
        <v>6710.0000000000009</v>
      </c>
      <c r="Y52" s="454"/>
      <c r="Z52" s="454">
        <v>6600.0000000000009</v>
      </c>
      <c r="AA52" s="454"/>
      <c r="AB52" s="454">
        <v>5390</v>
      </c>
      <c r="AC52" s="454"/>
      <c r="AD52" s="175"/>
      <c r="AE52" s="175"/>
      <c r="AF52" s="175"/>
      <c r="AG52" s="175"/>
      <c r="AH52" s="175"/>
      <c r="AI52" s="176"/>
      <c r="AJ52" s="177" t="s">
        <v>6</v>
      </c>
      <c r="AK52" s="11"/>
      <c r="AL52" s="177" t="s">
        <v>6</v>
      </c>
      <c r="AM52" s="11" t="s">
        <v>6</v>
      </c>
      <c r="AN52" s="177" t="s">
        <v>6</v>
      </c>
      <c r="AO52" s="11" t="s">
        <v>6</v>
      </c>
      <c r="AP52" s="177" t="s">
        <v>6</v>
      </c>
      <c r="AQ52" s="11" t="s">
        <v>6</v>
      </c>
      <c r="AR52" s="177" t="s">
        <v>6</v>
      </c>
    </row>
    <row r="53" spans="1:44" s="178" customFormat="1" outlineLevel="1">
      <c r="A53" s="169" t="s">
        <v>49</v>
      </c>
      <c r="B53" s="170" t="s">
        <v>3</v>
      </c>
      <c r="C53" s="171" t="s">
        <v>374</v>
      </c>
      <c r="D53" s="172"/>
      <c r="E53" s="172" t="s">
        <v>35</v>
      </c>
      <c r="F53" s="173">
        <v>1</v>
      </c>
      <c r="G53" s="174" t="s">
        <v>2</v>
      </c>
      <c r="H53" s="174" t="s">
        <v>2</v>
      </c>
      <c r="I53" s="174"/>
      <c r="J53" s="174"/>
      <c r="K53" s="174"/>
      <c r="L53" s="174" t="s">
        <v>2</v>
      </c>
      <c r="M53" s="174"/>
      <c r="N53" s="117">
        <v>600000</v>
      </c>
      <c r="O53" s="117">
        <v>325146.19883040932</v>
      </c>
      <c r="P53" s="117">
        <v>327485.38011695904</v>
      </c>
      <c r="Q53" s="117">
        <v>156725.14619883039</v>
      </c>
      <c r="R53" s="117">
        <v>45614.035087719298</v>
      </c>
      <c r="S53" s="117">
        <v>550000</v>
      </c>
      <c r="T53" s="117">
        <v>298050.6822612086</v>
      </c>
      <c r="U53" s="117">
        <v>300194.93177387916</v>
      </c>
      <c r="V53" s="117">
        <v>143664.71734892786</v>
      </c>
      <c r="W53" s="117">
        <v>41812.865497076018</v>
      </c>
      <c r="X53" s="454">
        <v>7700.0000000000009</v>
      </c>
      <c r="Y53" s="454"/>
      <c r="Z53" s="454">
        <v>7480.0000000000009</v>
      </c>
      <c r="AA53" s="454"/>
      <c r="AB53" s="454">
        <v>6160.0000000000009</v>
      </c>
      <c r="AC53" s="454"/>
      <c r="AD53" s="175"/>
      <c r="AE53" s="175"/>
      <c r="AF53" s="175"/>
      <c r="AG53" s="175"/>
      <c r="AH53" s="175"/>
      <c r="AI53" s="176"/>
      <c r="AJ53" s="177" t="s">
        <v>6</v>
      </c>
      <c r="AK53" s="11"/>
      <c r="AL53" s="177" t="s">
        <v>6</v>
      </c>
      <c r="AM53" s="11" t="s">
        <v>6</v>
      </c>
      <c r="AN53" s="177" t="s">
        <v>6</v>
      </c>
      <c r="AO53" s="11" t="s">
        <v>6</v>
      </c>
      <c r="AP53" s="177" t="s">
        <v>6</v>
      </c>
      <c r="AQ53" s="11" t="s">
        <v>6</v>
      </c>
      <c r="AR53" s="177" t="s">
        <v>6</v>
      </c>
    </row>
    <row r="54" spans="1:44" s="178" customFormat="1" outlineLevel="1">
      <c r="A54" s="169" t="s">
        <v>49</v>
      </c>
      <c r="B54" s="170" t="s">
        <v>3</v>
      </c>
      <c r="C54" s="171" t="s">
        <v>175</v>
      </c>
      <c r="D54" s="172"/>
      <c r="E54" s="172" t="s">
        <v>176</v>
      </c>
      <c r="F54" s="173">
        <v>1</v>
      </c>
      <c r="G54" s="174"/>
      <c r="H54" s="174"/>
      <c r="I54" s="174" t="s">
        <v>2</v>
      </c>
      <c r="J54" s="174" t="s">
        <v>2</v>
      </c>
      <c r="K54" s="174" t="s">
        <v>2</v>
      </c>
      <c r="L54" s="174"/>
      <c r="M54" s="174"/>
      <c r="N54" s="117">
        <v>550000</v>
      </c>
      <c r="O54" s="117">
        <v>304988.39907192573</v>
      </c>
      <c r="P54" s="117">
        <v>269257.54060324829</v>
      </c>
      <c r="Q54" s="117">
        <v>135266.82134570766</v>
      </c>
      <c r="R54" s="117">
        <v>37006.960556844548</v>
      </c>
      <c r="S54" s="117">
        <v>500000</v>
      </c>
      <c r="T54" s="117">
        <v>277262.18097447796</v>
      </c>
      <c r="U54" s="117">
        <v>244779.58236658931</v>
      </c>
      <c r="V54" s="117">
        <v>122969.83758700694</v>
      </c>
      <c r="W54" s="117">
        <v>33642.691415313224</v>
      </c>
      <c r="X54" s="454">
        <v>6600.0000000000009</v>
      </c>
      <c r="Y54" s="454"/>
      <c r="Z54" s="454">
        <v>6270.0000000000009</v>
      </c>
      <c r="AA54" s="454"/>
      <c r="AB54" s="454">
        <v>5170</v>
      </c>
      <c r="AC54" s="454"/>
      <c r="AD54" s="175"/>
      <c r="AE54" s="175"/>
      <c r="AF54" s="175"/>
      <c r="AG54" s="175"/>
      <c r="AH54" s="175"/>
      <c r="AI54" s="176"/>
      <c r="AJ54" s="177"/>
      <c r="AK54" s="11"/>
      <c r="AL54" s="177"/>
      <c r="AM54" s="11"/>
      <c r="AN54" s="177" t="s">
        <v>29</v>
      </c>
      <c r="AO54" s="11"/>
      <c r="AP54" s="177"/>
      <c r="AQ54" s="11"/>
      <c r="AR54" s="177"/>
    </row>
    <row r="55" spans="1:44" s="178" customFormat="1" outlineLevel="1">
      <c r="A55" s="169" t="s">
        <v>49</v>
      </c>
      <c r="B55" s="170" t="s">
        <v>3</v>
      </c>
      <c r="C55" s="171" t="s">
        <v>526</v>
      </c>
      <c r="D55" s="178" t="s">
        <v>490</v>
      </c>
      <c r="E55" s="172" t="s">
        <v>527</v>
      </c>
      <c r="F55" s="173">
        <v>0.95833333333333337</v>
      </c>
      <c r="H55" s="174"/>
      <c r="I55" s="174" t="s">
        <v>2</v>
      </c>
      <c r="K55" s="174" t="s">
        <v>2</v>
      </c>
      <c r="L55" s="174"/>
      <c r="N55" s="117"/>
      <c r="O55" s="117"/>
      <c r="P55" s="117"/>
      <c r="Q55" s="117"/>
      <c r="R55" s="117"/>
      <c r="S55" s="117">
        <v>1500000</v>
      </c>
      <c r="T55" s="117">
        <v>784861.8090452262</v>
      </c>
      <c r="U55" s="117">
        <v>795000</v>
      </c>
      <c r="V55" s="117">
        <v>464038.9447236181</v>
      </c>
      <c r="W55" s="117">
        <v>150000</v>
      </c>
      <c r="X55" s="454"/>
      <c r="Y55" s="454"/>
      <c r="Z55" s="454"/>
      <c r="AA55" s="454"/>
      <c r="AB55" s="454"/>
      <c r="AC55" s="454"/>
      <c r="AD55" s="175"/>
      <c r="AE55" s="175"/>
      <c r="AF55" s="175"/>
      <c r="AG55" s="175"/>
      <c r="AH55" s="175"/>
      <c r="AI55" s="176"/>
      <c r="AJ55" s="177"/>
      <c r="AK55" s="11" t="s">
        <v>29</v>
      </c>
      <c r="AL55" s="177" t="s">
        <v>6</v>
      </c>
      <c r="AM55" s="11" t="s">
        <v>6</v>
      </c>
      <c r="AN55" s="177"/>
      <c r="AO55" s="11"/>
      <c r="AP55" s="177" t="s">
        <v>6</v>
      </c>
      <c r="AQ55" s="11" t="s">
        <v>6</v>
      </c>
      <c r="AR55" s="177" t="s">
        <v>6</v>
      </c>
    </row>
    <row r="56" spans="1:44" s="178" customFormat="1" outlineLevel="1">
      <c r="A56" s="169" t="s">
        <v>49</v>
      </c>
      <c r="B56" s="170" t="s">
        <v>3</v>
      </c>
      <c r="C56" s="171" t="s">
        <v>528</v>
      </c>
      <c r="D56" s="178" t="s">
        <v>491</v>
      </c>
      <c r="E56" s="172" t="s">
        <v>492</v>
      </c>
      <c r="F56" s="173">
        <v>1.03125</v>
      </c>
      <c r="H56" s="174"/>
      <c r="I56" s="174"/>
      <c r="L56" s="174"/>
      <c r="M56" s="174" t="s">
        <v>2</v>
      </c>
      <c r="N56" s="117"/>
      <c r="O56" s="117"/>
      <c r="P56" s="117"/>
      <c r="Q56" s="117"/>
      <c r="R56" s="117"/>
      <c r="S56" s="117">
        <v>2200000</v>
      </c>
      <c r="T56" s="117">
        <v>1031111.1111111111</v>
      </c>
      <c r="U56" s="117">
        <v>1430000</v>
      </c>
      <c r="V56" s="117">
        <v>880000</v>
      </c>
      <c r="W56" s="117">
        <v>330000</v>
      </c>
      <c r="X56" s="454"/>
      <c r="Y56" s="454"/>
      <c r="Z56" s="454"/>
      <c r="AA56" s="454"/>
      <c r="AB56" s="454"/>
      <c r="AC56" s="454"/>
      <c r="AD56" s="175"/>
      <c r="AE56" s="175"/>
      <c r="AF56" s="175"/>
      <c r="AG56" s="175"/>
      <c r="AH56" s="175"/>
      <c r="AI56" s="176"/>
      <c r="AJ56" s="177"/>
      <c r="AK56" s="11" t="s">
        <v>29</v>
      </c>
      <c r="AL56" s="177" t="s">
        <v>6</v>
      </c>
      <c r="AM56" s="11" t="s">
        <v>6</v>
      </c>
      <c r="AN56" s="177"/>
      <c r="AO56" s="11"/>
      <c r="AP56" s="177" t="s">
        <v>6</v>
      </c>
      <c r="AQ56" s="11" t="s">
        <v>6</v>
      </c>
      <c r="AR56" s="177" t="s">
        <v>6</v>
      </c>
    </row>
    <row r="57" spans="1:44" s="178" customFormat="1" outlineLevel="1">
      <c r="A57" s="169" t="s">
        <v>49</v>
      </c>
      <c r="B57" s="170" t="s">
        <v>3</v>
      </c>
      <c r="C57" s="171" t="s">
        <v>307</v>
      </c>
      <c r="D57" s="172"/>
      <c r="E57" s="172" t="s">
        <v>35</v>
      </c>
      <c r="F57" s="173" t="s">
        <v>489</v>
      </c>
      <c r="G57" s="174" t="s">
        <v>2</v>
      </c>
      <c r="H57" s="174" t="s">
        <v>2</v>
      </c>
      <c r="I57" s="174" t="s">
        <v>2</v>
      </c>
      <c r="J57" s="174" t="s">
        <v>2</v>
      </c>
      <c r="K57" s="174" t="s">
        <v>2</v>
      </c>
      <c r="L57" s="174" t="s">
        <v>2</v>
      </c>
      <c r="M57" s="174" t="s">
        <v>2</v>
      </c>
      <c r="N57" s="117">
        <v>300000</v>
      </c>
      <c r="O57" s="117">
        <v>177000</v>
      </c>
      <c r="P57" s="117">
        <v>156000</v>
      </c>
      <c r="Q57" s="117">
        <v>75000</v>
      </c>
      <c r="R57" s="117">
        <v>21000.000000000004</v>
      </c>
      <c r="S57" s="117">
        <v>250000</v>
      </c>
      <c r="T57" s="117">
        <v>147500</v>
      </c>
      <c r="U57" s="117">
        <v>130000</v>
      </c>
      <c r="V57" s="117">
        <v>62500</v>
      </c>
      <c r="W57" s="117">
        <v>17500</v>
      </c>
      <c r="X57" s="454">
        <v>2200</v>
      </c>
      <c r="Y57" s="454"/>
      <c r="Z57" s="454">
        <v>1925.0000000000002</v>
      </c>
      <c r="AA57" s="454"/>
      <c r="AB57" s="454">
        <v>1540.0000000000002</v>
      </c>
      <c r="AC57" s="454"/>
      <c r="AD57" s="175"/>
      <c r="AE57" s="175"/>
      <c r="AF57" s="175"/>
      <c r="AG57" s="175"/>
      <c r="AH57" s="175"/>
      <c r="AI57" s="176"/>
      <c r="AJ57" s="177" t="s">
        <v>6</v>
      </c>
      <c r="AK57" s="11"/>
      <c r="AL57" s="177" t="s">
        <v>6</v>
      </c>
      <c r="AM57" s="11" t="s">
        <v>6</v>
      </c>
      <c r="AN57" s="177" t="s">
        <v>6</v>
      </c>
      <c r="AO57" s="11" t="s">
        <v>6</v>
      </c>
      <c r="AP57" s="177" t="s">
        <v>6</v>
      </c>
      <c r="AQ57" s="11" t="s">
        <v>6</v>
      </c>
      <c r="AR57" s="177" t="s">
        <v>6</v>
      </c>
    </row>
    <row r="58" spans="1:44" s="178" customFormat="1">
      <c r="A58" s="169"/>
      <c r="B58" s="189" t="s">
        <v>3</v>
      </c>
      <c r="C58" s="171"/>
      <c r="D58" s="172"/>
      <c r="E58" s="172"/>
      <c r="F58" s="173"/>
      <c r="G58" s="174"/>
      <c r="H58" s="174"/>
      <c r="I58" s="174"/>
      <c r="J58" s="174"/>
      <c r="K58" s="174"/>
      <c r="L58" s="174"/>
      <c r="M58" s="174"/>
      <c r="N58" s="117"/>
      <c r="O58" s="117"/>
      <c r="P58" s="117"/>
      <c r="Q58" s="117"/>
      <c r="R58" s="117"/>
      <c r="S58" s="117"/>
      <c r="T58" s="117"/>
      <c r="U58" s="117"/>
      <c r="V58" s="117"/>
      <c r="W58" s="117"/>
      <c r="X58" s="454"/>
      <c r="Y58" s="454"/>
      <c r="Z58" s="454"/>
      <c r="AA58" s="454"/>
      <c r="AB58" s="454"/>
      <c r="AC58" s="454"/>
      <c r="AD58" s="175"/>
      <c r="AE58" s="175"/>
      <c r="AF58" s="175"/>
      <c r="AG58" s="175"/>
      <c r="AH58" s="175"/>
      <c r="AI58" s="176"/>
      <c r="AJ58" s="175"/>
      <c r="AK58" s="175"/>
      <c r="AL58" s="175"/>
      <c r="AM58" s="175"/>
      <c r="AN58" s="175"/>
      <c r="AO58" s="175"/>
      <c r="AP58" s="175"/>
      <c r="AQ58" s="175"/>
      <c r="AR58" s="175"/>
    </row>
    <row r="59" spans="1:44" s="178" customFormat="1">
      <c r="A59" s="169" t="s">
        <v>49</v>
      </c>
      <c r="B59" s="170" t="s">
        <v>4</v>
      </c>
      <c r="C59" s="171" t="s">
        <v>308</v>
      </c>
      <c r="D59" s="172"/>
      <c r="E59" s="172" t="s">
        <v>384</v>
      </c>
      <c r="F59" s="173" t="s">
        <v>309</v>
      </c>
      <c r="G59" s="174" t="s">
        <v>2</v>
      </c>
      <c r="H59" s="174" t="s">
        <v>2</v>
      </c>
      <c r="I59" s="174" t="s">
        <v>2</v>
      </c>
      <c r="J59" s="174" t="s">
        <v>2</v>
      </c>
      <c r="K59" s="174" t="s">
        <v>2</v>
      </c>
      <c r="L59" s="174" t="s">
        <v>2</v>
      </c>
      <c r="M59" s="174" t="s">
        <v>2</v>
      </c>
      <c r="N59" s="117">
        <v>100000</v>
      </c>
      <c r="O59" s="117">
        <v>59770.114942528744</v>
      </c>
      <c r="P59" s="117">
        <v>46743.295019157085</v>
      </c>
      <c r="Q59" s="117">
        <v>24521.072796934863</v>
      </c>
      <c r="R59" s="117">
        <v>6513.4099616858239</v>
      </c>
      <c r="S59" s="117">
        <v>100000</v>
      </c>
      <c r="T59" s="117">
        <v>59770.114942528744</v>
      </c>
      <c r="U59" s="117">
        <v>46743.295019157085</v>
      </c>
      <c r="V59" s="117">
        <v>24521.072796934863</v>
      </c>
      <c r="W59" s="117">
        <v>6513.4099616858239</v>
      </c>
      <c r="X59" s="454">
        <v>792.00000000000011</v>
      </c>
      <c r="Y59" s="454"/>
      <c r="Z59" s="454">
        <v>847.00000000000011</v>
      </c>
      <c r="AA59" s="454"/>
      <c r="AB59" s="454">
        <v>704</v>
      </c>
      <c r="AC59" s="454"/>
      <c r="AD59" s="175"/>
      <c r="AE59" s="175"/>
      <c r="AF59" s="175"/>
      <c r="AG59" s="175"/>
      <c r="AH59" s="175"/>
      <c r="AI59" s="176"/>
      <c r="AJ59" s="177" t="s">
        <v>6</v>
      </c>
      <c r="AL59" s="177" t="s">
        <v>6</v>
      </c>
      <c r="AM59" s="11"/>
      <c r="AN59" s="177"/>
      <c r="AO59" s="11"/>
      <c r="AP59" s="177"/>
      <c r="AQ59" s="175"/>
      <c r="AR59" s="177"/>
    </row>
    <row r="60" spans="1:44" s="178" customFormat="1">
      <c r="A60" s="169" t="s">
        <v>49</v>
      </c>
      <c r="B60" s="170" t="s">
        <v>4</v>
      </c>
      <c r="C60" s="171" t="s">
        <v>310</v>
      </c>
      <c r="D60" s="172"/>
      <c r="E60" s="172" t="s">
        <v>418</v>
      </c>
      <c r="F60" s="173" t="s">
        <v>417</v>
      </c>
      <c r="G60" s="174" t="s">
        <v>2</v>
      </c>
      <c r="H60" s="174" t="s">
        <v>2</v>
      </c>
      <c r="I60" s="174" t="s">
        <v>2</v>
      </c>
      <c r="J60" s="174" t="s">
        <v>2</v>
      </c>
      <c r="K60" s="174" t="s">
        <v>2</v>
      </c>
      <c r="L60" s="174" t="s">
        <v>2</v>
      </c>
      <c r="M60" s="174" t="s">
        <v>2</v>
      </c>
      <c r="N60" s="117">
        <v>200000</v>
      </c>
      <c r="O60" s="117">
        <v>119540.22988505749</v>
      </c>
      <c r="P60" s="117">
        <v>93486.590038314171</v>
      </c>
      <c r="Q60" s="117">
        <v>49042.145593869725</v>
      </c>
      <c r="R60" s="117">
        <v>13026.819923371648</v>
      </c>
      <c r="S60" s="117">
        <v>200000</v>
      </c>
      <c r="T60" s="117">
        <v>119540.22988505749</v>
      </c>
      <c r="U60" s="117">
        <v>93486.590038314171</v>
      </c>
      <c r="V60" s="117">
        <v>49042.145593869725</v>
      </c>
      <c r="W60" s="117">
        <v>13026.819923371648</v>
      </c>
      <c r="X60" s="454">
        <v>1595.0000000000002</v>
      </c>
      <c r="Y60" s="454"/>
      <c r="Z60" s="454">
        <v>1705.0000000000002</v>
      </c>
      <c r="AA60" s="454"/>
      <c r="AB60" s="454">
        <v>1375</v>
      </c>
      <c r="AC60" s="454"/>
      <c r="AD60" s="175"/>
      <c r="AE60" s="175"/>
      <c r="AF60" s="175"/>
      <c r="AG60" s="175"/>
      <c r="AH60" s="175"/>
      <c r="AI60" s="176"/>
      <c r="AJ60" s="177" t="s">
        <v>6</v>
      </c>
      <c r="AK60" s="11"/>
      <c r="AL60" s="177" t="s">
        <v>6</v>
      </c>
      <c r="AM60" s="11" t="s">
        <v>29</v>
      </c>
      <c r="AN60" s="177" t="s">
        <v>29</v>
      </c>
      <c r="AO60" s="11" t="s">
        <v>29</v>
      </c>
      <c r="AP60" s="177"/>
      <c r="AQ60" s="175"/>
      <c r="AR60" s="177"/>
    </row>
    <row r="61" spans="1:44" s="178" customFormat="1">
      <c r="A61" s="169" t="s">
        <v>49</v>
      </c>
      <c r="B61" s="170" t="s">
        <v>4</v>
      </c>
      <c r="C61" s="171" t="s">
        <v>311</v>
      </c>
      <c r="D61" s="172"/>
      <c r="E61" s="172" t="s">
        <v>419</v>
      </c>
      <c r="F61" s="173">
        <v>0.49652777777777773</v>
      </c>
      <c r="G61" s="174" t="s">
        <v>2</v>
      </c>
      <c r="H61" s="174"/>
      <c r="I61" s="174"/>
      <c r="J61" s="174"/>
      <c r="K61" s="174"/>
      <c r="L61" s="174"/>
      <c r="M61" s="174"/>
      <c r="N61" s="117">
        <v>450000</v>
      </c>
      <c r="O61" s="117">
        <v>276407.28476821195</v>
      </c>
      <c r="P61" s="117">
        <v>150496.68874172185</v>
      </c>
      <c r="Q61" s="117">
        <v>71523.178807947013</v>
      </c>
      <c r="R61" s="117">
        <v>15645.695364238411</v>
      </c>
      <c r="S61" s="117">
        <v>450000</v>
      </c>
      <c r="T61" s="117">
        <v>276407.28476821195</v>
      </c>
      <c r="U61" s="117">
        <v>150496.68874172185</v>
      </c>
      <c r="V61" s="117">
        <v>71523.178807947013</v>
      </c>
      <c r="W61" s="117">
        <v>15645.695364238411</v>
      </c>
      <c r="X61" s="454">
        <v>2750</v>
      </c>
      <c r="Y61" s="454"/>
      <c r="Z61" s="454">
        <v>2970.0000000000005</v>
      </c>
      <c r="AA61" s="454"/>
      <c r="AB61" s="454">
        <v>2420</v>
      </c>
      <c r="AC61" s="454"/>
      <c r="AD61" s="175"/>
      <c r="AE61" s="175"/>
      <c r="AF61" s="175"/>
      <c r="AG61" s="175"/>
      <c r="AH61" s="175"/>
      <c r="AI61" s="176"/>
      <c r="AJ61" s="177" t="s">
        <v>6</v>
      </c>
      <c r="AK61" s="11" t="s">
        <v>29</v>
      </c>
      <c r="AL61" s="177" t="s">
        <v>6</v>
      </c>
      <c r="AM61" s="11"/>
      <c r="AN61" s="177" t="s">
        <v>29</v>
      </c>
      <c r="AO61" s="11"/>
      <c r="AP61" s="177" t="s">
        <v>29</v>
      </c>
      <c r="AQ61" s="175"/>
      <c r="AR61" s="177" t="s">
        <v>29</v>
      </c>
    </row>
    <row r="62" spans="1:44" s="178" customFormat="1">
      <c r="A62" s="169" t="s">
        <v>49</v>
      </c>
      <c r="B62" s="170" t="s">
        <v>4</v>
      </c>
      <c r="C62" s="171" t="s">
        <v>312</v>
      </c>
      <c r="D62" s="172"/>
      <c r="E62" s="172" t="s">
        <v>260</v>
      </c>
      <c r="F62" s="173">
        <v>0.52430555555555558</v>
      </c>
      <c r="G62" s="174"/>
      <c r="H62" s="174" t="s">
        <v>2</v>
      </c>
      <c r="I62" s="174" t="s">
        <v>2</v>
      </c>
      <c r="J62" s="174" t="s">
        <v>2</v>
      </c>
      <c r="K62" s="174" t="s">
        <v>2</v>
      </c>
      <c r="L62" s="174" t="s">
        <v>2</v>
      </c>
      <c r="M62" s="174"/>
      <c r="N62" s="117">
        <v>800000</v>
      </c>
      <c r="O62" s="117">
        <v>490889.13282107579</v>
      </c>
      <c r="P62" s="117">
        <v>255543.358946213</v>
      </c>
      <c r="Q62" s="117">
        <v>116794.731064764</v>
      </c>
      <c r="R62" s="117">
        <v>27222.832052689348</v>
      </c>
      <c r="S62" s="117">
        <v>800000</v>
      </c>
      <c r="T62" s="117">
        <v>490889.13282107579</v>
      </c>
      <c r="U62" s="117">
        <v>255543.358946213</v>
      </c>
      <c r="V62" s="117">
        <v>116794.731064764</v>
      </c>
      <c r="W62" s="117">
        <v>27222.832052689348</v>
      </c>
      <c r="X62" s="454">
        <v>4620</v>
      </c>
      <c r="Y62" s="454"/>
      <c r="Z62" s="454">
        <v>4950</v>
      </c>
      <c r="AA62" s="454"/>
      <c r="AB62" s="454">
        <v>4070.0000000000005</v>
      </c>
      <c r="AC62" s="454"/>
      <c r="AD62" s="175"/>
      <c r="AE62" s="175"/>
      <c r="AF62" s="175"/>
      <c r="AG62" s="175"/>
      <c r="AH62" s="175"/>
      <c r="AI62" s="176"/>
      <c r="AJ62" s="177" t="s">
        <v>6</v>
      </c>
      <c r="AK62" s="11" t="s">
        <v>29</v>
      </c>
      <c r="AL62" s="177" t="s">
        <v>6</v>
      </c>
      <c r="AM62" s="11"/>
      <c r="AN62" s="177" t="s">
        <v>29</v>
      </c>
      <c r="AO62" s="11" t="s">
        <v>29</v>
      </c>
      <c r="AP62" s="177"/>
      <c r="AQ62" s="175"/>
      <c r="AR62" s="177" t="s">
        <v>29</v>
      </c>
    </row>
    <row r="63" spans="1:44" s="67" customFormat="1" outlineLevel="1">
      <c r="A63" s="169" t="s">
        <v>49</v>
      </c>
      <c r="B63" s="170" t="s">
        <v>4</v>
      </c>
      <c r="C63" s="171" t="s">
        <v>313</v>
      </c>
      <c r="D63" s="187"/>
      <c r="E63" s="172" t="s">
        <v>128</v>
      </c>
      <c r="F63" s="173" t="s">
        <v>261</v>
      </c>
      <c r="G63" s="174" t="s">
        <v>2</v>
      </c>
      <c r="H63" s="174" t="s">
        <v>2</v>
      </c>
      <c r="I63" s="174" t="s">
        <v>2</v>
      </c>
      <c r="J63" s="174" t="s">
        <v>2</v>
      </c>
      <c r="K63" s="174" t="s">
        <v>2</v>
      </c>
      <c r="L63" s="174" t="s">
        <v>2</v>
      </c>
      <c r="M63" s="174" t="s">
        <v>2</v>
      </c>
      <c r="N63" s="117">
        <v>1200000</v>
      </c>
      <c r="O63" s="117">
        <v>685141.9031719534</v>
      </c>
      <c r="P63" s="117">
        <v>435726.2103505843</v>
      </c>
      <c r="Q63" s="117">
        <v>203338.89816360598</v>
      </c>
      <c r="R63" s="117">
        <v>50083.472454090152</v>
      </c>
      <c r="S63" s="117">
        <v>1200000</v>
      </c>
      <c r="T63" s="117">
        <v>685141.9031719534</v>
      </c>
      <c r="U63" s="117">
        <v>435726.2103505843</v>
      </c>
      <c r="V63" s="117">
        <v>203338.89816360598</v>
      </c>
      <c r="W63" s="117">
        <v>50083.472454090152</v>
      </c>
      <c r="X63" s="454">
        <v>8360</v>
      </c>
      <c r="Y63" s="454"/>
      <c r="Z63" s="454">
        <v>8910</v>
      </c>
      <c r="AA63" s="454"/>
      <c r="AB63" s="454">
        <v>7260.0000000000009</v>
      </c>
      <c r="AC63" s="454"/>
      <c r="AD63" s="175"/>
      <c r="AE63" s="175"/>
      <c r="AF63" s="175"/>
      <c r="AG63" s="175"/>
      <c r="AH63" s="175"/>
      <c r="AI63" s="176"/>
      <c r="AJ63" s="177" t="s">
        <v>6</v>
      </c>
      <c r="AK63" s="11" t="s">
        <v>6</v>
      </c>
      <c r="AL63" s="177" t="s">
        <v>6</v>
      </c>
      <c r="AM63" s="11" t="s">
        <v>29</v>
      </c>
      <c r="AN63" s="177"/>
      <c r="AP63" s="177" t="s">
        <v>29</v>
      </c>
      <c r="AQ63" s="175" t="s">
        <v>29</v>
      </c>
      <c r="AR63" s="177" t="s">
        <v>29</v>
      </c>
    </row>
    <row r="64" spans="1:44" s="67" customFormat="1" outlineLevel="1">
      <c r="A64" s="169" t="s">
        <v>49</v>
      </c>
      <c r="B64" s="170" t="s">
        <v>4</v>
      </c>
      <c r="C64" s="171" t="s">
        <v>7</v>
      </c>
      <c r="D64" s="179"/>
      <c r="E64" s="172" t="s">
        <v>16</v>
      </c>
      <c r="F64" s="173">
        <v>0.55555555555555558</v>
      </c>
      <c r="G64" s="174" t="s">
        <v>2</v>
      </c>
      <c r="H64" s="190"/>
      <c r="I64" s="190"/>
      <c r="J64" s="190"/>
      <c r="K64" s="190"/>
      <c r="L64" s="190"/>
      <c r="M64" s="181"/>
      <c r="N64" s="117">
        <v>1550000</v>
      </c>
      <c r="O64" s="117">
        <v>759048.9709013484</v>
      </c>
      <c r="P64" s="117">
        <v>799751.59687721799</v>
      </c>
      <c r="Q64" s="117">
        <v>405926.18878637336</v>
      </c>
      <c r="R64" s="117">
        <v>135308.72959545779</v>
      </c>
      <c r="S64" s="117">
        <v>1450000</v>
      </c>
      <c r="T64" s="117">
        <v>710078.06955287431</v>
      </c>
      <c r="U64" s="117">
        <v>748154.719659333</v>
      </c>
      <c r="V64" s="117">
        <v>379737.40241305891</v>
      </c>
      <c r="W64" s="117">
        <v>126579.1341376863</v>
      </c>
      <c r="X64" s="454">
        <v>14850.000000000002</v>
      </c>
      <c r="Y64" s="454"/>
      <c r="Z64" s="454">
        <v>14850.000000000002</v>
      </c>
      <c r="AA64" s="454"/>
      <c r="AB64" s="454">
        <v>12210.000000000002</v>
      </c>
      <c r="AC64" s="454"/>
      <c r="AD64" s="245"/>
      <c r="AE64" s="245"/>
      <c r="AF64" s="245"/>
      <c r="AG64" s="245"/>
      <c r="AH64" s="245"/>
      <c r="AI64" s="182"/>
      <c r="AJ64" s="177" t="s">
        <v>6</v>
      </c>
      <c r="AK64" s="11" t="s">
        <v>6</v>
      </c>
      <c r="AL64" s="177" t="s">
        <v>6</v>
      </c>
      <c r="AM64" s="11"/>
      <c r="AN64" s="177"/>
      <c r="AO64" s="11" t="s">
        <v>6</v>
      </c>
      <c r="AP64" s="177" t="s">
        <v>29</v>
      </c>
      <c r="AQ64" s="11" t="s">
        <v>29</v>
      </c>
      <c r="AR64" s="177" t="s">
        <v>6</v>
      </c>
    </row>
    <row r="65" spans="1:44" s="67" customFormat="1" outlineLevel="1">
      <c r="A65" s="169" t="s">
        <v>49</v>
      </c>
      <c r="B65" s="170" t="s">
        <v>4</v>
      </c>
      <c r="C65" s="171" t="s">
        <v>8</v>
      </c>
      <c r="D65" s="179"/>
      <c r="E65" s="172" t="s">
        <v>168</v>
      </c>
      <c r="F65" s="173">
        <v>0.57291666666666663</v>
      </c>
      <c r="G65" s="174" t="s">
        <v>2</v>
      </c>
      <c r="H65" s="181"/>
      <c r="I65" s="181"/>
      <c r="J65" s="181"/>
      <c r="K65" s="181"/>
      <c r="L65" s="181"/>
      <c r="M65" s="181"/>
      <c r="N65" s="117">
        <v>900000</v>
      </c>
      <c r="O65" s="117">
        <v>450000</v>
      </c>
      <c r="P65" s="117">
        <v>527932.96089385473</v>
      </c>
      <c r="Q65" s="117">
        <v>282821.2290502793</v>
      </c>
      <c r="R65" s="117">
        <v>84217.877094972064</v>
      </c>
      <c r="S65" s="117">
        <v>850000</v>
      </c>
      <c r="T65" s="117">
        <v>425000</v>
      </c>
      <c r="U65" s="117">
        <v>498603.35195530724</v>
      </c>
      <c r="V65" s="117">
        <v>267108.93854748603</v>
      </c>
      <c r="W65" s="117">
        <v>79539.106145251397</v>
      </c>
      <c r="X65" s="454">
        <v>9680</v>
      </c>
      <c r="Y65" s="454"/>
      <c r="Z65" s="454">
        <v>9680</v>
      </c>
      <c r="AA65" s="454"/>
      <c r="AB65" s="454">
        <v>7920.0000000000009</v>
      </c>
      <c r="AC65" s="454"/>
      <c r="AD65" s="245"/>
      <c r="AE65" s="245"/>
      <c r="AF65" s="245"/>
      <c r="AG65" s="245"/>
      <c r="AH65" s="245"/>
      <c r="AI65" s="182"/>
      <c r="AJ65" s="177" t="s">
        <v>6</v>
      </c>
      <c r="AK65" s="11" t="s">
        <v>6</v>
      </c>
      <c r="AL65" s="177" t="s">
        <v>6</v>
      </c>
      <c r="AM65" s="11"/>
      <c r="AN65" s="177"/>
      <c r="AO65" s="11" t="s">
        <v>6</v>
      </c>
      <c r="AP65" s="177" t="s">
        <v>29</v>
      </c>
      <c r="AQ65" s="11" t="s">
        <v>29</v>
      </c>
      <c r="AR65" s="177" t="s">
        <v>6</v>
      </c>
    </row>
    <row r="66" spans="1:44" s="67" customFormat="1" outlineLevel="1">
      <c r="A66" s="169" t="s">
        <v>49</v>
      </c>
      <c r="B66" s="170" t="s">
        <v>4</v>
      </c>
      <c r="C66" s="171" t="s">
        <v>370</v>
      </c>
      <c r="D66" s="187"/>
      <c r="E66" s="172" t="s">
        <v>424</v>
      </c>
      <c r="F66" s="173">
        <v>0.52777777777777779</v>
      </c>
      <c r="G66" s="174" t="s">
        <v>2</v>
      </c>
      <c r="I66" s="174"/>
      <c r="J66" s="174"/>
      <c r="K66" s="174"/>
      <c r="L66" s="174"/>
      <c r="M66" s="181"/>
      <c r="N66" s="117">
        <v>500000</v>
      </c>
      <c r="O66" s="117">
        <v>282868.52589641436</v>
      </c>
      <c r="P66" s="117">
        <v>188247.01195219124</v>
      </c>
      <c r="Q66" s="117">
        <v>90637.450199203187</v>
      </c>
      <c r="R66" s="117">
        <v>26892.430278884462</v>
      </c>
      <c r="S66" s="117">
        <v>450000</v>
      </c>
      <c r="T66" s="117">
        <v>254581.67330677292</v>
      </c>
      <c r="U66" s="117">
        <v>169422.31075697212</v>
      </c>
      <c r="V66" s="117">
        <v>81573.705179282872</v>
      </c>
      <c r="W66" s="117">
        <v>24203.187250996016</v>
      </c>
      <c r="X66" s="454">
        <v>3630.0000000000005</v>
      </c>
      <c r="Y66" s="454"/>
      <c r="Z66" s="454">
        <v>3300.0000000000005</v>
      </c>
      <c r="AA66" s="454"/>
      <c r="AB66" s="454">
        <v>2750</v>
      </c>
      <c r="AC66" s="454"/>
      <c r="AD66" s="245"/>
      <c r="AE66" s="245"/>
      <c r="AF66" s="245"/>
      <c r="AG66" s="245"/>
      <c r="AH66" s="245"/>
      <c r="AI66" s="182"/>
      <c r="AJ66" s="177" t="s">
        <v>6</v>
      </c>
      <c r="AK66" s="11" t="s">
        <v>29</v>
      </c>
      <c r="AL66" s="177" t="s">
        <v>6</v>
      </c>
      <c r="AM66" s="11"/>
      <c r="AN66" s="177" t="s">
        <v>29</v>
      </c>
      <c r="AP66" s="177" t="s">
        <v>29</v>
      </c>
      <c r="AQ66" s="11"/>
      <c r="AR66" s="177" t="s">
        <v>29</v>
      </c>
    </row>
    <row r="67" spans="1:44" s="67" customFormat="1" outlineLevel="1">
      <c r="A67" s="169" t="s">
        <v>49</v>
      </c>
      <c r="B67" s="170" t="s">
        <v>4</v>
      </c>
      <c r="C67" s="171" t="s">
        <v>318</v>
      </c>
      <c r="D67" s="187"/>
      <c r="E67" s="172" t="s">
        <v>268</v>
      </c>
      <c r="F67" s="173" t="s">
        <v>423</v>
      </c>
      <c r="G67" s="174" t="s">
        <v>2</v>
      </c>
      <c r="H67" s="174"/>
      <c r="I67" s="174"/>
      <c r="J67" s="174"/>
      <c r="K67" s="174"/>
      <c r="L67" s="174"/>
      <c r="M67" s="181"/>
      <c r="N67" s="117">
        <v>500000</v>
      </c>
      <c r="O67" s="117">
        <v>250984.25196850393</v>
      </c>
      <c r="P67" s="117">
        <v>241141.73228346457</v>
      </c>
      <c r="Q67" s="117">
        <v>128937.00787401573</v>
      </c>
      <c r="R67" s="117">
        <v>41338.582677165352</v>
      </c>
      <c r="S67" s="117">
        <v>500000</v>
      </c>
      <c r="T67" s="117">
        <v>250984.25196850393</v>
      </c>
      <c r="U67" s="117">
        <v>241141.73228346457</v>
      </c>
      <c r="V67" s="117">
        <v>128937.00787401573</v>
      </c>
      <c r="W67" s="117">
        <v>41338.582677165352</v>
      </c>
      <c r="X67" s="454">
        <v>4510</v>
      </c>
      <c r="Y67" s="454"/>
      <c r="Z67" s="454">
        <v>4840</v>
      </c>
      <c r="AA67" s="454"/>
      <c r="AB67" s="454">
        <v>3960.0000000000005</v>
      </c>
      <c r="AC67" s="454"/>
      <c r="AD67" s="245"/>
      <c r="AE67" s="245"/>
      <c r="AF67" s="245"/>
      <c r="AG67" s="245"/>
      <c r="AH67" s="245"/>
      <c r="AI67" s="182"/>
      <c r="AJ67" s="177"/>
      <c r="AK67" s="11"/>
      <c r="AL67" s="177"/>
      <c r="AM67" s="11"/>
      <c r="AN67" s="177" t="s">
        <v>29</v>
      </c>
      <c r="AO67" s="11" t="s">
        <v>29</v>
      </c>
      <c r="AP67" s="177"/>
      <c r="AQ67" s="11"/>
      <c r="AR67" s="177"/>
    </row>
    <row r="68" spans="1:44" s="67" customFormat="1" outlineLevel="1">
      <c r="A68" s="169" t="s">
        <v>49</v>
      </c>
      <c r="B68" s="170" t="s">
        <v>4</v>
      </c>
      <c r="C68" s="171" t="s">
        <v>314</v>
      </c>
      <c r="D68" s="187"/>
      <c r="E68" s="172" t="s">
        <v>32</v>
      </c>
      <c r="F68" s="173">
        <v>0.56944444444444442</v>
      </c>
      <c r="G68" s="190"/>
      <c r="H68" s="174" t="s">
        <v>2</v>
      </c>
      <c r="I68" s="174" t="s">
        <v>2</v>
      </c>
      <c r="J68" s="174" t="s">
        <v>2</v>
      </c>
      <c r="K68" s="174" t="s">
        <v>2</v>
      </c>
      <c r="L68" s="174" t="s">
        <v>2</v>
      </c>
      <c r="M68" s="181"/>
      <c r="N68" s="117">
        <v>950000</v>
      </c>
      <c r="O68" s="117">
        <v>533762.88659793814</v>
      </c>
      <c r="P68" s="117">
        <v>388814.43298969074</v>
      </c>
      <c r="Q68" s="117">
        <v>184123.71134020621</v>
      </c>
      <c r="R68" s="117">
        <v>52886.597938144332</v>
      </c>
      <c r="S68" s="117">
        <v>900000</v>
      </c>
      <c r="T68" s="117">
        <v>505670.10309278348</v>
      </c>
      <c r="U68" s="117">
        <v>368350.51546391752</v>
      </c>
      <c r="V68" s="117">
        <v>174432.98969072165</v>
      </c>
      <c r="W68" s="117">
        <v>50103.092783505155</v>
      </c>
      <c r="X68" s="454">
        <v>7150.0000000000009</v>
      </c>
      <c r="Y68" s="454"/>
      <c r="Z68" s="454">
        <v>7260.0000000000009</v>
      </c>
      <c r="AA68" s="454"/>
      <c r="AB68" s="454">
        <v>5940.0000000000009</v>
      </c>
      <c r="AC68" s="454"/>
      <c r="AD68" s="245"/>
      <c r="AE68" s="245"/>
      <c r="AF68" s="245"/>
      <c r="AG68" s="245"/>
      <c r="AH68" s="245"/>
      <c r="AI68" s="182"/>
      <c r="AJ68" s="177" t="s">
        <v>6</v>
      </c>
      <c r="AK68" s="11" t="s">
        <v>6</v>
      </c>
      <c r="AL68" s="177" t="s">
        <v>6</v>
      </c>
      <c r="AM68" s="11"/>
      <c r="AN68" s="177"/>
      <c r="AO68" s="11"/>
      <c r="AP68" s="177" t="s">
        <v>6</v>
      </c>
      <c r="AQ68" s="11" t="s">
        <v>29</v>
      </c>
      <c r="AR68" s="177" t="s">
        <v>29</v>
      </c>
    </row>
    <row r="69" spans="1:44" s="67" customFormat="1" outlineLevel="1">
      <c r="A69" s="169" t="s">
        <v>49</v>
      </c>
      <c r="B69" s="170" t="s">
        <v>4</v>
      </c>
      <c r="C69" s="171" t="s">
        <v>315</v>
      </c>
      <c r="D69" s="179"/>
      <c r="E69" s="172" t="s">
        <v>238</v>
      </c>
      <c r="F69" s="173">
        <v>0.58333333333333337</v>
      </c>
      <c r="G69" s="174"/>
      <c r="H69" s="174" t="s">
        <v>2</v>
      </c>
      <c r="I69" s="174" t="s">
        <v>2</v>
      </c>
      <c r="J69" s="174" t="s">
        <v>2</v>
      </c>
      <c r="K69" s="174" t="s">
        <v>2</v>
      </c>
      <c r="L69" s="174" t="s">
        <v>2</v>
      </c>
      <c r="M69" s="181"/>
      <c r="N69" s="117">
        <v>700000</v>
      </c>
      <c r="O69" s="117">
        <v>393304.22125181952</v>
      </c>
      <c r="P69" s="117">
        <v>305676.85589519655</v>
      </c>
      <c r="Q69" s="117">
        <v>149781.65938864628</v>
      </c>
      <c r="R69" s="117">
        <v>57059.679767103349</v>
      </c>
      <c r="S69" s="117">
        <v>650000</v>
      </c>
      <c r="T69" s="117">
        <v>365211.06259097531</v>
      </c>
      <c r="U69" s="117">
        <v>283842.79475982534</v>
      </c>
      <c r="V69" s="117">
        <v>139082.96943231439</v>
      </c>
      <c r="W69" s="117">
        <v>52983.988355167399</v>
      </c>
      <c r="X69" s="454">
        <v>5720.0000000000009</v>
      </c>
      <c r="Y69" s="454"/>
      <c r="Z69" s="454">
        <v>5610</v>
      </c>
      <c r="AA69" s="454"/>
      <c r="AB69" s="454">
        <v>4620</v>
      </c>
      <c r="AC69" s="454"/>
      <c r="AD69" s="245"/>
      <c r="AE69" s="245"/>
      <c r="AF69" s="245"/>
      <c r="AG69" s="245"/>
      <c r="AH69" s="245"/>
      <c r="AI69" s="182"/>
      <c r="AJ69" s="177" t="s">
        <v>6</v>
      </c>
      <c r="AK69" s="11"/>
      <c r="AL69" s="177" t="s">
        <v>6</v>
      </c>
      <c r="AM69" s="11" t="s">
        <v>6</v>
      </c>
      <c r="AN69" s="177" t="s">
        <v>29</v>
      </c>
      <c r="AO69" s="11" t="s">
        <v>6</v>
      </c>
      <c r="AP69" s="177"/>
      <c r="AQ69" s="11" t="s">
        <v>6</v>
      </c>
      <c r="AR69" s="177"/>
    </row>
    <row r="70" spans="1:44" s="67" customFormat="1" outlineLevel="1">
      <c r="A70" s="169" t="s">
        <v>49</v>
      </c>
      <c r="B70" s="170" t="s">
        <v>4</v>
      </c>
      <c r="C70" s="171" t="s">
        <v>316</v>
      </c>
      <c r="D70" s="179"/>
      <c r="E70" s="172" t="s">
        <v>422</v>
      </c>
      <c r="F70" s="173" t="s">
        <v>317</v>
      </c>
      <c r="G70" s="174"/>
      <c r="H70" s="174" t="s">
        <v>2</v>
      </c>
      <c r="I70" s="174" t="s">
        <v>2</v>
      </c>
      <c r="J70" s="174" t="s">
        <v>2</v>
      </c>
      <c r="K70" s="174" t="s">
        <v>2</v>
      </c>
      <c r="L70" s="174" t="s">
        <v>2</v>
      </c>
      <c r="M70" s="181"/>
      <c r="N70" s="117">
        <v>500000</v>
      </c>
      <c r="O70" s="117">
        <v>304846.93877551024</v>
      </c>
      <c r="P70" s="117">
        <v>213010.20408163266</v>
      </c>
      <c r="Q70" s="117">
        <v>107142.85714285714</v>
      </c>
      <c r="R70" s="117">
        <v>29336.734693877552</v>
      </c>
      <c r="S70" s="117">
        <v>500000</v>
      </c>
      <c r="T70" s="117">
        <v>304846.93877551024</v>
      </c>
      <c r="U70" s="117">
        <v>213010.20408163266</v>
      </c>
      <c r="V70" s="117">
        <v>107142.85714285714</v>
      </c>
      <c r="W70" s="117">
        <v>29336.734693877552</v>
      </c>
      <c r="X70" s="454">
        <v>3960.0000000000005</v>
      </c>
      <c r="Y70" s="454"/>
      <c r="Z70" s="454">
        <v>4290</v>
      </c>
      <c r="AA70" s="454"/>
      <c r="AB70" s="454">
        <v>3520.0000000000005</v>
      </c>
      <c r="AC70" s="454"/>
      <c r="AD70" s="245"/>
      <c r="AE70" s="245"/>
      <c r="AF70" s="245"/>
      <c r="AG70" s="245"/>
      <c r="AH70" s="245"/>
      <c r="AI70" s="182"/>
      <c r="AJ70" s="177" t="s">
        <v>6</v>
      </c>
      <c r="AK70" s="11" t="s">
        <v>29</v>
      </c>
      <c r="AL70" s="177" t="s">
        <v>6</v>
      </c>
      <c r="AM70" s="11" t="s">
        <v>6</v>
      </c>
      <c r="AN70" s="177" t="s">
        <v>29</v>
      </c>
      <c r="AO70" s="11" t="s">
        <v>6</v>
      </c>
      <c r="AP70" s="177" t="s">
        <v>29</v>
      </c>
      <c r="AQ70" s="11" t="s">
        <v>6</v>
      </c>
      <c r="AR70" s="177" t="s">
        <v>29</v>
      </c>
    </row>
    <row r="71" spans="1:44" s="67" customFormat="1" outlineLevel="1">
      <c r="A71" s="169" t="s">
        <v>49</v>
      </c>
      <c r="B71" s="170" t="s">
        <v>4</v>
      </c>
      <c r="C71" s="171" t="s">
        <v>371</v>
      </c>
      <c r="D71" s="187"/>
      <c r="E71" s="172" t="s">
        <v>425</v>
      </c>
      <c r="F71" s="173">
        <v>0.52777777777777779</v>
      </c>
      <c r="I71" s="174"/>
      <c r="J71" s="174"/>
      <c r="K71" s="174"/>
      <c r="L71" s="174"/>
      <c r="M71" s="174" t="s">
        <v>2</v>
      </c>
      <c r="N71" s="117">
        <v>500000</v>
      </c>
      <c r="O71" s="117">
        <v>292951.5418502203</v>
      </c>
      <c r="P71" s="117">
        <v>169603.52422907492</v>
      </c>
      <c r="Q71" s="117">
        <v>85903.083700440533</v>
      </c>
      <c r="R71" s="117">
        <v>28634.361233480176</v>
      </c>
      <c r="S71" s="117">
        <v>450000</v>
      </c>
      <c r="T71" s="117">
        <v>283046.68304668303</v>
      </c>
      <c r="U71" s="117">
        <v>154791.15479115481</v>
      </c>
      <c r="V71" s="117">
        <v>70761.670761670757</v>
      </c>
      <c r="W71" s="117">
        <v>23218.673218673219</v>
      </c>
      <c r="X71" s="454">
        <v>3300</v>
      </c>
      <c r="Y71" s="454"/>
      <c r="Z71" s="454">
        <v>3080</v>
      </c>
      <c r="AA71" s="454"/>
      <c r="AB71" s="454">
        <v>2530</v>
      </c>
      <c r="AC71" s="454"/>
      <c r="AD71" s="245"/>
      <c r="AE71" s="245"/>
      <c r="AF71" s="245"/>
      <c r="AG71" s="245"/>
      <c r="AH71" s="245"/>
      <c r="AI71" s="182"/>
      <c r="AJ71" s="177" t="s">
        <v>6</v>
      </c>
      <c r="AK71" s="11" t="s">
        <v>29</v>
      </c>
      <c r="AL71" s="177" t="s">
        <v>6</v>
      </c>
      <c r="AM71" s="11"/>
      <c r="AN71" s="177"/>
      <c r="AO71" s="11"/>
      <c r="AP71" s="177"/>
      <c r="AQ71" s="11"/>
      <c r="AR71" s="177" t="s">
        <v>29</v>
      </c>
    </row>
    <row r="72" spans="1:44" s="67" customFormat="1" outlineLevel="1">
      <c r="A72" s="169" t="s">
        <v>49</v>
      </c>
      <c r="B72" s="170" t="s">
        <v>4</v>
      </c>
      <c r="C72" s="171" t="s">
        <v>319</v>
      </c>
      <c r="D72" s="179"/>
      <c r="E72" s="172" t="s">
        <v>385</v>
      </c>
      <c r="F72" s="173">
        <v>0.57986111111111105</v>
      </c>
      <c r="G72" s="174"/>
      <c r="H72" s="174"/>
      <c r="I72" s="174"/>
      <c r="J72" s="174"/>
      <c r="K72" s="174"/>
      <c r="L72" s="174"/>
      <c r="M72" s="174" t="s">
        <v>2</v>
      </c>
      <c r="N72" s="117">
        <v>600000</v>
      </c>
      <c r="O72" s="117">
        <v>290019.56947162427</v>
      </c>
      <c r="P72" s="117">
        <v>306457.92563600786</v>
      </c>
      <c r="Q72" s="117">
        <v>142074.36399217221</v>
      </c>
      <c r="R72" s="117">
        <v>49315.068493150684</v>
      </c>
      <c r="S72" s="117">
        <v>550000</v>
      </c>
      <c r="T72" s="117">
        <v>265851.27201565559</v>
      </c>
      <c r="U72" s="117">
        <v>280919.76516634051</v>
      </c>
      <c r="V72" s="117">
        <v>130234.83365949118</v>
      </c>
      <c r="W72" s="117">
        <v>45205.479452054788</v>
      </c>
      <c r="X72" s="454">
        <v>5720.0000000000009</v>
      </c>
      <c r="Y72" s="454"/>
      <c r="Z72" s="454">
        <v>5610</v>
      </c>
      <c r="AA72" s="454"/>
      <c r="AB72" s="454">
        <v>4620</v>
      </c>
      <c r="AC72" s="454"/>
      <c r="AD72" s="245"/>
      <c r="AE72" s="245"/>
      <c r="AF72" s="245"/>
      <c r="AG72" s="245"/>
      <c r="AH72" s="245"/>
      <c r="AI72" s="182"/>
      <c r="AJ72" s="177"/>
      <c r="AK72" s="11"/>
      <c r="AL72" s="177"/>
      <c r="AM72" s="11"/>
      <c r="AN72" s="177"/>
      <c r="AO72" s="11" t="s">
        <v>29</v>
      </c>
      <c r="AP72" s="177" t="s">
        <v>29</v>
      </c>
      <c r="AQ72" s="11" t="s">
        <v>29</v>
      </c>
      <c r="AR72" s="177" t="s">
        <v>29</v>
      </c>
    </row>
    <row r="73" spans="1:44" s="67" customFormat="1" outlineLevel="1">
      <c r="A73" s="169" t="s">
        <v>49</v>
      </c>
      <c r="B73" s="170" t="s">
        <v>4</v>
      </c>
      <c r="C73" s="171" t="s">
        <v>320</v>
      </c>
      <c r="D73" s="179"/>
      <c r="E73" s="172" t="s">
        <v>385</v>
      </c>
      <c r="F73" s="173">
        <v>0.60416666666666663</v>
      </c>
      <c r="G73" s="174"/>
      <c r="H73" s="174"/>
      <c r="I73" s="174"/>
      <c r="J73" s="174"/>
      <c r="K73" s="174"/>
      <c r="L73" s="174"/>
      <c r="M73" s="174" t="s">
        <v>2</v>
      </c>
      <c r="N73" s="117">
        <v>500000</v>
      </c>
      <c r="O73" s="117">
        <v>244732.5769854133</v>
      </c>
      <c r="P73" s="117">
        <v>256077.79578606159</v>
      </c>
      <c r="Q73" s="117">
        <v>123176.66126418152</v>
      </c>
      <c r="R73" s="117">
        <v>34846.029173419774</v>
      </c>
      <c r="S73" s="117">
        <v>500000</v>
      </c>
      <c r="T73" s="117">
        <v>244732.5769854133</v>
      </c>
      <c r="U73" s="117">
        <v>256077.79578606159</v>
      </c>
      <c r="V73" s="117">
        <v>123176.66126418152</v>
      </c>
      <c r="W73" s="117">
        <v>34846.029173419774</v>
      </c>
      <c r="X73" s="454">
        <v>4840</v>
      </c>
      <c r="Y73" s="454"/>
      <c r="Z73" s="454">
        <v>5170</v>
      </c>
      <c r="AA73" s="454"/>
      <c r="AB73" s="454">
        <v>4290</v>
      </c>
      <c r="AC73" s="454"/>
      <c r="AD73" s="245"/>
      <c r="AE73" s="245"/>
      <c r="AF73" s="245"/>
      <c r="AG73" s="245"/>
      <c r="AH73" s="245"/>
      <c r="AI73" s="182"/>
      <c r="AJ73" s="177"/>
      <c r="AK73" s="11"/>
      <c r="AL73" s="177"/>
      <c r="AM73" s="11"/>
      <c r="AN73" s="177"/>
      <c r="AO73" s="11" t="s">
        <v>29</v>
      </c>
      <c r="AP73" s="177" t="s">
        <v>29</v>
      </c>
      <c r="AQ73" s="11" t="s">
        <v>29</v>
      </c>
      <c r="AR73" s="177" t="s">
        <v>29</v>
      </c>
    </row>
    <row r="74" spans="1:44" s="67" customFormat="1" outlineLevel="1">
      <c r="A74" s="169" t="s">
        <v>49</v>
      </c>
      <c r="B74" s="170" t="s">
        <v>4</v>
      </c>
      <c r="C74" s="171" t="s">
        <v>321</v>
      </c>
      <c r="D74" s="179"/>
      <c r="E74" s="172" t="s">
        <v>251</v>
      </c>
      <c r="F74" s="173" t="s">
        <v>446</v>
      </c>
      <c r="G74" s="174"/>
      <c r="H74" s="174"/>
      <c r="I74" s="174"/>
      <c r="J74" s="174"/>
      <c r="K74" s="174"/>
      <c r="L74" s="174"/>
      <c r="M74" s="174" t="s">
        <v>2</v>
      </c>
      <c r="N74" s="117">
        <v>500000</v>
      </c>
      <c r="O74" s="117">
        <v>271777.00348432054</v>
      </c>
      <c r="P74" s="117">
        <v>191637.63066202091</v>
      </c>
      <c r="Q74" s="117">
        <v>92334.494773519167</v>
      </c>
      <c r="R74" s="117">
        <v>13937.282229965156</v>
      </c>
      <c r="S74" s="117">
        <v>500000</v>
      </c>
      <c r="T74" s="117">
        <v>271777.00348432054</v>
      </c>
      <c r="U74" s="117">
        <v>191637.63066202091</v>
      </c>
      <c r="V74" s="117">
        <v>92334.494773519167</v>
      </c>
      <c r="W74" s="117">
        <v>13937.282229965156</v>
      </c>
      <c r="X74" s="454">
        <v>3630.0000000000005</v>
      </c>
      <c r="Y74" s="454"/>
      <c r="Z74" s="454">
        <v>3850.0000000000005</v>
      </c>
      <c r="AA74" s="454"/>
      <c r="AB74" s="454">
        <v>3190.0000000000005</v>
      </c>
      <c r="AC74" s="454"/>
      <c r="AD74" s="245"/>
      <c r="AE74" s="245"/>
      <c r="AF74" s="245"/>
      <c r="AG74" s="245"/>
      <c r="AH74" s="245"/>
      <c r="AI74" s="182"/>
      <c r="AJ74" s="177"/>
      <c r="AK74" s="11"/>
      <c r="AL74" s="177"/>
      <c r="AM74" s="11"/>
      <c r="AN74" s="177" t="s">
        <v>29</v>
      </c>
      <c r="AO74" s="11"/>
      <c r="AP74" s="177"/>
      <c r="AQ74" s="11"/>
      <c r="AR74" s="177"/>
    </row>
    <row r="75" spans="1:44" s="67" customFormat="1" outlineLevel="1">
      <c r="A75" s="169" t="s">
        <v>49</v>
      </c>
      <c r="B75" s="170" t="s">
        <v>4</v>
      </c>
      <c r="C75" s="171" t="s">
        <v>322</v>
      </c>
      <c r="D75" s="179" t="s">
        <v>428</v>
      </c>
      <c r="E75" s="172" t="s">
        <v>427</v>
      </c>
      <c r="F75" s="173">
        <v>0.80555555555555547</v>
      </c>
      <c r="G75" s="174" t="s">
        <v>2</v>
      </c>
      <c r="I75" s="174"/>
      <c r="J75" s="174"/>
      <c r="K75" s="174"/>
      <c r="L75" s="174"/>
      <c r="M75" s="174"/>
      <c r="N75" s="117">
        <v>500000</v>
      </c>
      <c r="O75" s="117">
        <v>277777.77777777775</v>
      </c>
      <c r="P75" s="117">
        <v>265079.36507936509</v>
      </c>
      <c r="Q75" s="117">
        <v>109523.80952380951</v>
      </c>
      <c r="R75" s="117">
        <v>34920.634920634926</v>
      </c>
      <c r="S75" s="117">
        <v>500000</v>
      </c>
      <c r="T75" s="117">
        <v>277777.77777777775</v>
      </c>
      <c r="U75" s="117">
        <v>265079.36507936509</v>
      </c>
      <c r="V75" s="117">
        <v>109523.80952380951</v>
      </c>
      <c r="W75" s="117">
        <v>34920.634920634926</v>
      </c>
      <c r="X75" s="454">
        <v>4950</v>
      </c>
      <c r="Y75" s="454"/>
      <c r="Z75" s="454"/>
      <c r="AA75" s="454"/>
      <c r="AB75" s="454">
        <v>4400</v>
      </c>
      <c r="AC75" s="454"/>
      <c r="AD75" s="191"/>
      <c r="AE75" s="191"/>
      <c r="AF75" s="191"/>
      <c r="AG75" s="191"/>
      <c r="AH75" s="191"/>
      <c r="AJ75" s="177" t="s">
        <v>6</v>
      </c>
      <c r="AK75" s="11"/>
      <c r="AL75" s="177" t="s">
        <v>6</v>
      </c>
      <c r="AM75" s="11" t="s">
        <v>6</v>
      </c>
      <c r="AN75" s="177" t="s">
        <v>6</v>
      </c>
      <c r="AO75" s="11" t="s">
        <v>6</v>
      </c>
      <c r="AP75" s="177"/>
      <c r="AQ75" s="11" t="s">
        <v>6</v>
      </c>
      <c r="AR75" s="177"/>
    </row>
    <row r="76" spans="1:44" s="67" customFormat="1" outlineLevel="1">
      <c r="A76" s="169" t="s">
        <v>49</v>
      </c>
      <c r="B76" s="170" t="s">
        <v>4</v>
      </c>
      <c r="C76" s="171" t="s">
        <v>447</v>
      </c>
      <c r="D76" s="179" t="s">
        <v>448</v>
      </c>
      <c r="E76" s="172" t="s">
        <v>427</v>
      </c>
      <c r="F76" s="173">
        <v>0.80555555555555547</v>
      </c>
      <c r="I76" s="174"/>
      <c r="J76" s="174"/>
      <c r="K76" s="174"/>
      <c r="L76" s="174"/>
      <c r="M76" s="174" t="s">
        <v>2</v>
      </c>
      <c r="N76" s="117"/>
      <c r="O76" s="117"/>
      <c r="P76" s="117"/>
      <c r="Q76" s="117"/>
      <c r="R76" s="117"/>
      <c r="S76" s="117">
        <v>450000</v>
      </c>
      <c r="T76" s="117">
        <v>229568.52791878174</v>
      </c>
      <c r="U76" s="117">
        <v>185025.3807106599</v>
      </c>
      <c r="V76" s="117">
        <v>94796.954314720802</v>
      </c>
      <c r="W76" s="117">
        <v>25126.903553299493</v>
      </c>
      <c r="X76" s="454"/>
      <c r="Y76" s="454"/>
      <c r="Z76" s="454">
        <v>3850.0000000000005</v>
      </c>
      <c r="AA76" s="454"/>
      <c r="AB76" s="454">
        <v>3080.0000000000005</v>
      </c>
      <c r="AC76" s="454"/>
      <c r="AD76" s="191"/>
      <c r="AE76" s="191"/>
      <c r="AF76" s="191"/>
      <c r="AG76" s="191"/>
      <c r="AH76" s="191"/>
      <c r="AJ76" s="177" t="s">
        <v>6</v>
      </c>
      <c r="AK76" s="11"/>
      <c r="AL76" s="177" t="s">
        <v>6</v>
      </c>
      <c r="AM76" s="11" t="s">
        <v>6</v>
      </c>
      <c r="AN76" s="177" t="s">
        <v>6</v>
      </c>
      <c r="AO76" s="11" t="s">
        <v>6</v>
      </c>
      <c r="AP76" s="177"/>
      <c r="AQ76" s="11" t="s">
        <v>6</v>
      </c>
      <c r="AR76" s="177"/>
    </row>
    <row r="77" spans="1:44" s="67" customFormat="1" outlineLevel="1">
      <c r="A77" s="169" t="s">
        <v>49</v>
      </c>
      <c r="B77" s="170" t="s">
        <v>4</v>
      </c>
      <c r="C77" s="171" t="s">
        <v>323</v>
      </c>
      <c r="D77" s="179"/>
      <c r="E77" s="172" t="s">
        <v>160</v>
      </c>
      <c r="F77" s="173" t="s">
        <v>426</v>
      </c>
      <c r="G77" s="174" t="s">
        <v>2</v>
      </c>
      <c r="H77" s="174" t="s">
        <v>2</v>
      </c>
      <c r="I77" s="174" t="s">
        <v>2</v>
      </c>
      <c r="J77" s="174" t="s">
        <v>2</v>
      </c>
      <c r="K77" s="174" t="s">
        <v>2</v>
      </c>
      <c r="L77" s="174" t="s">
        <v>2</v>
      </c>
      <c r="M77" s="174" t="s">
        <v>2</v>
      </c>
      <c r="N77" s="117">
        <v>700000</v>
      </c>
      <c r="O77" s="117">
        <v>371875</v>
      </c>
      <c r="P77" s="117">
        <v>358203.125</v>
      </c>
      <c r="Q77" s="117">
        <v>147656.25</v>
      </c>
      <c r="R77" s="117">
        <v>45117.1875</v>
      </c>
      <c r="S77" s="117">
        <v>700000</v>
      </c>
      <c r="T77" s="117">
        <v>371875</v>
      </c>
      <c r="U77" s="117">
        <v>358203.125</v>
      </c>
      <c r="V77" s="117">
        <v>147656.25</v>
      </c>
      <c r="W77" s="117">
        <v>45117.1875</v>
      </c>
      <c r="X77" s="454">
        <v>12980.000000000002</v>
      </c>
      <c r="Y77" s="454"/>
      <c r="Z77" s="454">
        <v>13860.000000000002</v>
      </c>
      <c r="AA77" s="454"/>
      <c r="AB77" s="454">
        <v>11550.000000000002</v>
      </c>
      <c r="AC77" s="454"/>
      <c r="AD77" s="191"/>
      <c r="AE77" s="191"/>
      <c r="AF77" s="191"/>
      <c r="AG77" s="191"/>
      <c r="AH77" s="191"/>
      <c r="AJ77" s="177" t="s">
        <v>6</v>
      </c>
      <c r="AK77" s="11"/>
      <c r="AL77" s="177" t="s">
        <v>6</v>
      </c>
      <c r="AM77" s="11" t="s">
        <v>6</v>
      </c>
      <c r="AN77" s="177" t="s">
        <v>6</v>
      </c>
      <c r="AO77" s="11" t="s">
        <v>6</v>
      </c>
      <c r="AP77" s="177"/>
      <c r="AQ77" s="11" t="s">
        <v>6</v>
      </c>
      <c r="AR77" s="177"/>
    </row>
    <row r="78" spans="1:44" s="67" customFormat="1" outlineLevel="1">
      <c r="A78" s="169" t="s">
        <v>49</v>
      </c>
      <c r="B78" s="170" t="s">
        <v>4</v>
      </c>
      <c r="C78" s="171" t="s">
        <v>233</v>
      </c>
      <c r="D78" s="179" t="s">
        <v>416</v>
      </c>
      <c r="E78" s="172" t="s">
        <v>234</v>
      </c>
      <c r="F78" s="173">
        <v>0.80555555555555547</v>
      </c>
      <c r="G78" s="174" t="s">
        <v>2</v>
      </c>
      <c r="H78" s="174"/>
      <c r="I78" s="174"/>
      <c r="J78" s="174"/>
      <c r="K78" s="174"/>
      <c r="L78" s="174"/>
      <c r="M78" s="174"/>
      <c r="N78" s="117">
        <v>750000</v>
      </c>
      <c r="O78" s="117">
        <v>363321.79930795851</v>
      </c>
      <c r="P78" s="117">
        <v>362456.74740484427</v>
      </c>
      <c r="Q78" s="117">
        <v>187716.26297577855</v>
      </c>
      <c r="R78" s="117">
        <v>48442.906574394467</v>
      </c>
      <c r="S78" s="117">
        <v>700000</v>
      </c>
      <c r="T78" s="117">
        <v>333333.33333333331</v>
      </c>
      <c r="U78" s="117">
        <v>346236.55913978495</v>
      </c>
      <c r="V78" s="117">
        <v>162365.59139784946</v>
      </c>
      <c r="W78" s="117">
        <v>32258.06451612903</v>
      </c>
      <c r="X78" s="454">
        <v>7480.0000000000009</v>
      </c>
      <c r="Y78" s="454"/>
      <c r="Z78" s="454">
        <v>7700.0000000000009</v>
      </c>
      <c r="AA78" s="454"/>
      <c r="AB78" s="454"/>
      <c r="AC78" s="454"/>
      <c r="AD78" s="175"/>
      <c r="AE78" s="175"/>
      <c r="AF78" s="175"/>
      <c r="AG78" s="175"/>
      <c r="AH78" s="175"/>
      <c r="AI78" s="176"/>
      <c r="AJ78" s="177"/>
      <c r="AK78" s="11"/>
      <c r="AL78" s="177" t="s">
        <v>29</v>
      </c>
      <c r="AM78" s="11"/>
      <c r="AN78" s="177"/>
      <c r="AO78" s="11"/>
      <c r="AP78" s="177"/>
      <c r="AQ78" s="11"/>
      <c r="AR78" s="177"/>
    </row>
    <row r="79" spans="1:44" s="67" customFormat="1" outlineLevel="1">
      <c r="A79" s="169" t="s">
        <v>49</v>
      </c>
      <c r="B79" s="170" t="s">
        <v>4</v>
      </c>
      <c r="C79" s="171" t="s">
        <v>236</v>
      </c>
      <c r="D79" s="179" t="s">
        <v>421</v>
      </c>
      <c r="E79" s="172" t="s">
        <v>237</v>
      </c>
      <c r="F79" s="173">
        <v>0.80902777777777779</v>
      </c>
      <c r="H79" s="174"/>
      <c r="I79" s="174"/>
      <c r="J79" s="174"/>
      <c r="K79" s="174"/>
      <c r="L79" s="174"/>
      <c r="M79" s="174" t="s">
        <v>2</v>
      </c>
      <c r="N79" s="117">
        <v>400000</v>
      </c>
      <c r="O79" s="117">
        <v>221656.05095541402</v>
      </c>
      <c r="P79" s="117">
        <v>152866.24203821656</v>
      </c>
      <c r="Q79" s="117">
        <v>71337.579617834388</v>
      </c>
      <c r="R79" s="117">
        <v>16560.509554140124</v>
      </c>
      <c r="S79" s="117">
        <v>400000</v>
      </c>
      <c r="T79" s="117">
        <v>221656.05095541402</v>
      </c>
      <c r="U79" s="117">
        <v>152866.24203821656</v>
      </c>
      <c r="V79" s="117">
        <v>71337.579617834388</v>
      </c>
      <c r="W79" s="117">
        <v>16560.509554140124</v>
      </c>
      <c r="X79" s="454">
        <v>3190.0000000000005</v>
      </c>
      <c r="Y79" s="454"/>
      <c r="Z79" s="454">
        <v>3410.0000000000005</v>
      </c>
      <c r="AA79" s="454"/>
      <c r="AB79" s="454"/>
      <c r="AC79" s="454"/>
      <c r="AD79" s="175"/>
      <c r="AE79" s="175"/>
      <c r="AF79" s="175"/>
      <c r="AG79" s="175"/>
      <c r="AH79" s="175"/>
      <c r="AI79" s="176"/>
      <c r="AJ79" s="177"/>
      <c r="AK79" s="11"/>
      <c r="AL79" s="177" t="s">
        <v>29</v>
      </c>
      <c r="AM79" s="11"/>
      <c r="AN79" s="177"/>
      <c r="AO79" s="11"/>
      <c r="AP79" s="177"/>
      <c r="AQ79" s="11"/>
      <c r="AR79" s="177"/>
    </row>
    <row r="80" spans="1:44" s="67" customFormat="1" outlineLevel="1">
      <c r="A80" s="169" t="s">
        <v>49</v>
      </c>
      <c r="B80" s="170" t="s">
        <v>4</v>
      </c>
      <c r="C80" s="171" t="s">
        <v>324</v>
      </c>
      <c r="D80" s="179"/>
      <c r="E80" s="172" t="s">
        <v>160</v>
      </c>
      <c r="F80" s="173">
        <v>0.85069444444444453</v>
      </c>
      <c r="G80" s="174" t="s">
        <v>2</v>
      </c>
      <c r="H80" s="174" t="s">
        <v>2</v>
      </c>
      <c r="I80" s="174" t="s">
        <v>2</v>
      </c>
      <c r="J80" s="174" t="s">
        <v>2</v>
      </c>
      <c r="K80" s="174" t="s">
        <v>2</v>
      </c>
      <c r="L80" s="174" t="s">
        <v>2</v>
      </c>
      <c r="M80" s="174" t="s">
        <v>2</v>
      </c>
      <c r="N80" s="117">
        <v>1100000</v>
      </c>
      <c r="O80" s="117">
        <v>582883.93903868704</v>
      </c>
      <c r="P80" s="117">
        <v>550644.78311840561</v>
      </c>
      <c r="Q80" s="117">
        <v>250175.84994138338</v>
      </c>
      <c r="R80" s="117">
        <v>64478.311840562725</v>
      </c>
      <c r="S80" s="117">
        <v>1100000</v>
      </c>
      <c r="T80" s="117">
        <v>582883.93903868704</v>
      </c>
      <c r="U80" s="117">
        <v>550644.78311840561</v>
      </c>
      <c r="V80" s="117">
        <v>250175.84994138338</v>
      </c>
      <c r="W80" s="117">
        <v>64478.311840562725</v>
      </c>
      <c r="X80" s="454">
        <v>19250</v>
      </c>
      <c r="Y80" s="454"/>
      <c r="Z80" s="454">
        <v>20570</v>
      </c>
      <c r="AA80" s="454"/>
      <c r="AB80" s="454">
        <v>17050</v>
      </c>
      <c r="AC80" s="454"/>
      <c r="AD80" s="175"/>
      <c r="AE80" s="175"/>
      <c r="AF80" s="175"/>
      <c r="AG80" s="175"/>
      <c r="AH80" s="175"/>
      <c r="AI80" s="176"/>
      <c r="AJ80" s="177" t="s">
        <v>6</v>
      </c>
      <c r="AK80" s="11"/>
      <c r="AL80" s="177" t="s">
        <v>6</v>
      </c>
      <c r="AM80" s="11" t="s">
        <v>29</v>
      </c>
      <c r="AN80" s="177" t="s">
        <v>6</v>
      </c>
      <c r="AO80" s="11" t="s">
        <v>6</v>
      </c>
      <c r="AP80" s="177" t="s">
        <v>6</v>
      </c>
      <c r="AQ80" s="11" t="s">
        <v>6</v>
      </c>
      <c r="AR80" s="177" t="s">
        <v>6</v>
      </c>
    </row>
    <row r="81" spans="1:44" s="67" customFormat="1" outlineLevel="1">
      <c r="A81" s="169" t="s">
        <v>49</v>
      </c>
      <c r="B81" s="170" t="s">
        <v>4</v>
      </c>
      <c r="C81" s="171" t="s">
        <v>326</v>
      </c>
      <c r="D81" s="187" t="s">
        <v>510</v>
      </c>
      <c r="E81" s="172" t="s">
        <v>508</v>
      </c>
      <c r="F81" s="173" t="s">
        <v>509</v>
      </c>
      <c r="G81" s="174"/>
      <c r="K81" s="174" t="s">
        <v>2</v>
      </c>
      <c r="L81" s="174"/>
      <c r="N81" s="117"/>
      <c r="O81" s="117"/>
      <c r="P81" s="117"/>
      <c r="Q81" s="117"/>
      <c r="R81" s="117"/>
      <c r="S81" s="117">
        <v>1050000</v>
      </c>
      <c r="T81" s="117">
        <v>553163.68638239335</v>
      </c>
      <c r="U81" s="117">
        <v>672000</v>
      </c>
      <c r="V81" s="117">
        <v>367500</v>
      </c>
      <c r="W81" s="117">
        <v>115500</v>
      </c>
      <c r="X81" s="454"/>
      <c r="Y81" s="454"/>
      <c r="Z81" s="454">
        <v>25960.000000000004</v>
      </c>
      <c r="AA81" s="454"/>
      <c r="AB81" s="454">
        <v>21120</v>
      </c>
      <c r="AC81" s="454"/>
      <c r="AD81" s="175"/>
      <c r="AE81" s="175"/>
      <c r="AF81" s="175"/>
      <c r="AG81" s="175"/>
      <c r="AH81" s="175"/>
      <c r="AI81" s="176"/>
      <c r="AJ81" s="177"/>
      <c r="AK81" s="11" t="s">
        <v>29</v>
      </c>
      <c r="AL81" s="177"/>
      <c r="AM81" s="11"/>
      <c r="AN81" s="177"/>
      <c r="AO81" s="11"/>
      <c r="AP81" s="177"/>
      <c r="AQ81" s="11"/>
      <c r="AR81" s="177"/>
    </row>
    <row r="82" spans="1:44" s="67" customFormat="1" outlineLevel="1">
      <c r="A82" s="169" t="s">
        <v>49</v>
      </c>
      <c r="B82" s="170" t="s">
        <v>4</v>
      </c>
      <c r="C82" s="171" t="s">
        <v>498</v>
      </c>
      <c r="D82" s="187" t="s">
        <v>501</v>
      </c>
      <c r="E82" s="172" t="s">
        <v>500</v>
      </c>
      <c r="F82" s="173" t="s">
        <v>330</v>
      </c>
      <c r="G82" s="174"/>
      <c r="I82" s="174" t="s">
        <v>2</v>
      </c>
      <c r="K82" s="174"/>
      <c r="L82" s="174"/>
      <c r="N82" s="117"/>
      <c r="O82" s="117"/>
      <c r="P82" s="117"/>
      <c r="Q82" s="117"/>
      <c r="R82" s="117"/>
      <c r="S82" s="117">
        <v>1000000</v>
      </c>
      <c r="T82" s="117">
        <v>402551.15255115257</v>
      </c>
      <c r="U82" s="117">
        <v>690000</v>
      </c>
      <c r="V82" s="117">
        <v>410000</v>
      </c>
      <c r="W82" s="117">
        <v>210000</v>
      </c>
      <c r="X82" s="454"/>
      <c r="Y82" s="454"/>
      <c r="Z82" s="454">
        <v>26730.000000000004</v>
      </c>
      <c r="AA82" s="454"/>
      <c r="AB82" s="454">
        <v>22000</v>
      </c>
      <c r="AC82" s="454"/>
      <c r="AD82" s="175"/>
      <c r="AE82" s="175"/>
      <c r="AF82" s="175"/>
      <c r="AG82" s="175"/>
      <c r="AH82" s="175"/>
      <c r="AI82" s="176"/>
      <c r="AJ82" s="177"/>
      <c r="AK82" s="11" t="s">
        <v>29</v>
      </c>
      <c r="AL82" s="177"/>
      <c r="AM82" s="11"/>
      <c r="AN82" s="177"/>
      <c r="AO82" s="11"/>
      <c r="AP82" s="177"/>
      <c r="AQ82" s="11"/>
      <c r="AR82" s="177"/>
    </row>
    <row r="83" spans="1:44" s="67" customFormat="1" outlineLevel="1">
      <c r="A83" s="169" t="s">
        <v>49</v>
      </c>
      <c r="B83" s="170" t="s">
        <v>4</v>
      </c>
      <c r="C83" s="171" t="s">
        <v>499</v>
      </c>
      <c r="D83" s="187" t="s">
        <v>501</v>
      </c>
      <c r="E83" s="172" t="s">
        <v>500</v>
      </c>
      <c r="F83" s="173">
        <v>0.97916666666666663</v>
      </c>
      <c r="G83" s="174"/>
      <c r="I83" s="174" t="s">
        <v>2</v>
      </c>
      <c r="K83" s="174"/>
      <c r="L83" s="174"/>
      <c r="N83" s="117"/>
      <c r="O83" s="117"/>
      <c r="P83" s="117"/>
      <c r="Q83" s="117"/>
      <c r="R83" s="117"/>
      <c r="S83" s="117">
        <v>800000</v>
      </c>
      <c r="T83" s="117">
        <v>322040.92204092204</v>
      </c>
      <c r="U83" s="117">
        <v>552000</v>
      </c>
      <c r="V83" s="117">
        <v>328000</v>
      </c>
      <c r="W83" s="117">
        <v>168000</v>
      </c>
      <c r="X83" s="454"/>
      <c r="Y83" s="454"/>
      <c r="Z83" s="454">
        <v>20900</v>
      </c>
      <c r="AA83" s="454"/>
      <c r="AB83" s="454">
        <v>17160</v>
      </c>
      <c r="AC83" s="454"/>
      <c r="AD83" s="175"/>
      <c r="AE83" s="175"/>
      <c r="AF83" s="175"/>
      <c r="AG83" s="175"/>
      <c r="AH83" s="175"/>
      <c r="AI83" s="176"/>
      <c r="AJ83" s="177"/>
      <c r="AK83" s="11" t="s">
        <v>29</v>
      </c>
      <c r="AL83" s="177"/>
      <c r="AM83" s="11"/>
      <c r="AN83" s="177"/>
      <c r="AO83" s="11"/>
      <c r="AP83" s="177"/>
      <c r="AQ83" s="11"/>
      <c r="AR83" s="177"/>
    </row>
    <row r="84" spans="1:44" s="67" customFormat="1" outlineLevel="1">
      <c r="A84" s="169" t="s">
        <v>49</v>
      </c>
      <c r="B84" s="170" t="s">
        <v>4</v>
      </c>
      <c r="C84" s="171" t="s">
        <v>502</v>
      </c>
      <c r="D84" s="187" t="s">
        <v>507</v>
      </c>
      <c r="E84" s="172" t="s">
        <v>504</v>
      </c>
      <c r="F84" s="173" t="s">
        <v>505</v>
      </c>
      <c r="G84" s="174"/>
      <c r="H84" s="174" t="s">
        <v>2</v>
      </c>
      <c r="K84" s="174"/>
      <c r="L84" s="174"/>
      <c r="N84" s="117">
        <v>1400000</v>
      </c>
      <c r="O84" s="117">
        <v>670745.00302846765</v>
      </c>
      <c r="P84" s="117">
        <v>952000.00000000012</v>
      </c>
      <c r="Q84" s="117">
        <v>602000</v>
      </c>
      <c r="R84" s="117">
        <v>182000</v>
      </c>
      <c r="S84" s="117">
        <v>1350000</v>
      </c>
      <c r="T84" s="117">
        <v>646789.82434887951</v>
      </c>
      <c r="U84" s="117">
        <v>918000.00000000012</v>
      </c>
      <c r="V84" s="117">
        <v>580500</v>
      </c>
      <c r="W84" s="117">
        <v>175500</v>
      </c>
      <c r="X84" s="454">
        <v>33550</v>
      </c>
      <c r="Y84" s="454"/>
      <c r="Z84" s="454">
        <v>35750</v>
      </c>
      <c r="AA84" s="454"/>
      <c r="AB84" s="454">
        <v>29150.000000000004</v>
      </c>
      <c r="AC84" s="454"/>
      <c r="AD84" s="175"/>
      <c r="AE84" s="175"/>
      <c r="AF84" s="175"/>
      <c r="AG84" s="175"/>
      <c r="AH84" s="175"/>
      <c r="AI84" s="176"/>
      <c r="AJ84" s="177"/>
      <c r="AK84" s="11" t="s">
        <v>29</v>
      </c>
      <c r="AL84" s="177"/>
      <c r="AM84" s="11"/>
      <c r="AN84" s="177"/>
      <c r="AO84" s="11"/>
      <c r="AP84" s="177"/>
      <c r="AQ84" s="11"/>
      <c r="AR84" s="177"/>
    </row>
    <row r="85" spans="1:44" s="67" customFormat="1" outlineLevel="1">
      <c r="A85" s="169" t="s">
        <v>49</v>
      </c>
      <c r="B85" s="170" t="s">
        <v>4</v>
      </c>
      <c r="C85" s="171" t="s">
        <v>503</v>
      </c>
      <c r="D85" s="187" t="s">
        <v>507</v>
      </c>
      <c r="E85" s="172" t="s">
        <v>504</v>
      </c>
      <c r="F85" s="173" t="s">
        <v>506</v>
      </c>
      <c r="G85" s="174"/>
      <c r="H85" s="174" t="s">
        <v>2</v>
      </c>
      <c r="K85" s="174"/>
      <c r="L85" s="174"/>
      <c r="N85" s="117">
        <v>1100000</v>
      </c>
      <c r="O85" s="117">
        <v>511589.8959881129</v>
      </c>
      <c r="P85" s="117">
        <v>748000</v>
      </c>
      <c r="Q85" s="117">
        <v>506000</v>
      </c>
      <c r="R85" s="117">
        <v>132000</v>
      </c>
      <c r="S85" s="117">
        <v>1050000</v>
      </c>
      <c r="T85" s="117">
        <v>488335.80980683508</v>
      </c>
      <c r="U85" s="117">
        <v>714000</v>
      </c>
      <c r="V85" s="117">
        <v>483000</v>
      </c>
      <c r="W85" s="117">
        <v>126000</v>
      </c>
      <c r="X85" s="454">
        <v>26400.000000000004</v>
      </c>
      <c r="Y85" s="454"/>
      <c r="Z85" s="454">
        <v>27500.000000000004</v>
      </c>
      <c r="AA85" s="454"/>
      <c r="AB85" s="454">
        <v>22550.000000000004</v>
      </c>
      <c r="AC85" s="454"/>
      <c r="AD85" s="175"/>
      <c r="AE85" s="175"/>
      <c r="AF85" s="175"/>
      <c r="AG85" s="175"/>
      <c r="AH85" s="175"/>
      <c r="AI85" s="176"/>
      <c r="AJ85" s="177"/>
      <c r="AK85" s="11" t="s">
        <v>29</v>
      </c>
      <c r="AL85" s="177"/>
      <c r="AM85" s="11"/>
      <c r="AN85" s="177"/>
      <c r="AO85" s="11"/>
      <c r="AP85" s="177"/>
      <c r="AQ85" s="11"/>
      <c r="AR85" s="177"/>
    </row>
    <row r="86" spans="1:44" s="67" customFormat="1" outlineLevel="1">
      <c r="A86" s="169" t="s">
        <v>49</v>
      </c>
      <c r="B86" s="170" t="s">
        <v>4</v>
      </c>
      <c r="C86" s="171" t="s">
        <v>333</v>
      </c>
      <c r="D86" s="187" t="s">
        <v>450</v>
      </c>
      <c r="E86" s="172" t="s">
        <v>160</v>
      </c>
      <c r="F86" s="173" t="s">
        <v>334</v>
      </c>
      <c r="G86" s="174" t="s">
        <v>2</v>
      </c>
      <c r="H86" s="174"/>
      <c r="I86" s="174"/>
      <c r="K86" s="174"/>
      <c r="L86" s="174" t="s">
        <v>2</v>
      </c>
      <c r="M86" s="174" t="s">
        <v>2</v>
      </c>
      <c r="N86" s="117">
        <v>900000</v>
      </c>
      <c r="O86" s="117">
        <v>426908.63579474349</v>
      </c>
      <c r="P86" s="117">
        <v>535043.80475594499</v>
      </c>
      <c r="Q86" s="117">
        <v>280475.59449311637</v>
      </c>
      <c r="R86" s="117">
        <v>54067.584480600752</v>
      </c>
      <c r="S86" s="117">
        <v>850000</v>
      </c>
      <c r="T86" s="117">
        <v>403191.48936170217</v>
      </c>
      <c r="U86" s="117">
        <v>505319.14893617021</v>
      </c>
      <c r="V86" s="117">
        <v>264893.61702127662</v>
      </c>
      <c r="W86" s="117">
        <v>51063.829787234041</v>
      </c>
      <c r="X86" s="454">
        <v>18810</v>
      </c>
      <c r="Y86" s="454"/>
      <c r="Z86" s="454">
        <v>19140</v>
      </c>
      <c r="AA86" s="454"/>
      <c r="AB86" s="454">
        <v>15730.000000000002</v>
      </c>
      <c r="AC86" s="454"/>
      <c r="AD86" s="175"/>
      <c r="AE86" s="175"/>
      <c r="AF86" s="175"/>
      <c r="AG86" s="175"/>
      <c r="AH86" s="175"/>
      <c r="AI86" s="176"/>
      <c r="AJ86" s="177"/>
      <c r="AK86" s="11"/>
      <c r="AL86" s="177" t="s">
        <v>6</v>
      </c>
      <c r="AM86" s="11" t="s">
        <v>6</v>
      </c>
      <c r="AN86" s="177" t="s">
        <v>6</v>
      </c>
      <c r="AO86" s="11" t="s">
        <v>6</v>
      </c>
      <c r="AP86" s="177" t="s">
        <v>6</v>
      </c>
      <c r="AQ86" s="11" t="s">
        <v>6</v>
      </c>
      <c r="AR86" s="177" t="s">
        <v>6</v>
      </c>
    </row>
    <row r="87" spans="1:44" s="67" customFormat="1" ht="17.25" customHeight="1" outlineLevel="1">
      <c r="A87" s="169" t="s">
        <v>49</v>
      </c>
      <c r="B87" s="170" t="s">
        <v>4</v>
      </c>
      <c r="C87" s="171" t="s">
        <v>9</v>
      </c>
      <c r="D87" s="187" t="s">
        <v>455</v>
      </c>
      <c r="E87" s="172" t="s">
        <v>160</v>
      </c>
      <c r="F87" s="173">
        <v>0.96527777777777779</v>
      </c>
      <c r="G87" s="174"/>
      <c r="H87" s="174"/>
      <c r="I87" s="174"/>
      <c r="J87" s="174"/>
      <c r="K87" s="174"/>
      <c r="M87" s="174" t="s">
        <v>2</v>
      </c>
      <c r="N87" s="117">
        <v>600000</v>
      </c>
      <c r="O87" s="117">
        <v>299412.915851272</v>
      </c>
      <c r="P87" s="117">
        <v>394520.54794520547</v>
      </c>
      <c r="Q87" s="117">
        <v>214872.79843444226</v>
      </c>
      <c r="R87" s="117">
        <v>45792.563600782778</v>
      </c>
      <c r="S87" s="117">
        <v>550000</v>
      </c>
      <c r="T87" s="117">
        <v>274461.83953033265</v>
      </c>
      <c r="U87" s="117">
        <v>361643.8356164383</v>
      </c>
      <c r="V87" s="117">
        <v>196966.73189823874</v>
      </c>
      <c r="W87" s="117">
        <v>41976.51663405088</v>
      </c>
      <c r="X87" s="454">
        <v>13750.000000000002</v>
      </c>
      <c r="Y87" s="454"/>
      <c r="Z87" s="454">
        <v>13970.000000000002</v>
      </c>
      <c r="AA87" s="454"/>
      <c r="AB87" s="454">
        <v>11330.000000000002</v>
      </c>
      <c r="AC87" s="454"/>
      <c r="AD87" s="175"/>
      <c r="AE87" s="175"/>
      <c r="AF87" s="175"/>
      <c r="AG87" s="175"/>
      <c r="AH87" s="175"/>
      <c r="AI87" s="176"/>
      <c r="AJ87" s="177" t="s">
        <v>6</v>
      </c>
      <c r="AK87" s="11"/>
      <c r="AL87" s="177" t="s">
        <v>6</v>
      </c>
      <c r="AM87" s="11" t="s">
        <v>6</v>
      </c>
      <c r="AN87" s="177" t="s">
        <v>6</v>
      </c>
      <c r="AO87" s="11" t="s">
        <v>6</v>
      </c>
      <c r="AP87" s="177" t="s">
        <v>6</v>
      </c>
      <c r="AQ87" s="11" t="s">
        <v>6</v>
      </c>
      <c r="AR87" s="177" t="s">
        <v>6</v>
      </c>
    </row>
    <row r="88" spans="1:44" s="67" customFormat="1" outlineLevel="1">
      <c r="A88" s="169" t="s">
        <v>49</v>
      </c>
      <c r="B88" s="170" t="s">
        <v>4</v>
      </c>
      <c r="C88" s="171" t="s">
        <v>325</v>
      </c>
      <c r="D88" s="187"/>
      <c r="E88" s="172" t="s">
        <v>386</v>
      </c>
      <c r="F88" s="173" t="s">
        <v>258</v>
      </c>
      <c r="G88" s="174" t="s">
        <v>2</v>
      </c>
      <c r="H88" s="174" t="s">
        <v>2</v>
      </c>
      <c r="I88" s="174" t="s">
        <v>2</v>
      </c>
      <c r="J88" s="174" t="s">
        <v>2</v>
      </c>
      <c r="K88" s="174" t="s">
        <v>2</v>
      </c>
      <c r="L88" s="174" t="s">
        <v>2</v>
      </c>
      <c r="M88" s="174" t="s">
        <v>2</v>
      </c>
      <c r="N88" s="117">
        <v>1050000</v>
      </c>
      <c r="O88" s="117">
        <v>528170.83692838647</v>
      </c>
      <c r="P88" s="117">
        <v>643226.91975841252</v>
      </c>
      <c r="Q88" s="117">
        <v>343356.34167385678</v>
      </c>
      <c r="R88" s="117">
        <v>110526.31578947368</v>
      </c>
      <c r="S88" s="117">
        <v>1050000</v>
      </c>
      <c r="T88" s="117">
        <v>530115.14614703273</v>
      </c>
      <c r="U88" s="117">
        <v>605447.29849424283</v>
      </c>
      <c r="V88" s="117">
        <v>321789.19397697074</v>
      </c>
      <c r="W88" s="117">
        <v>93932.683790965457</v>
      </c>
      <c r="X88" s="454">
        <v>22000</v>
      </c>
      <c r="Y88" s="454"/>
      <c r="Z88" s="454">
        <v>22220</v>
      </c>
      <c r="AA88" s="454"/>
      <c r="AB88" s="454">
        <v>18260</v>
      </c>
      <c r="AC88" s="454"/>
      <c r="AD88" s="175"/>
      <c r="AE88" s="175"/>
      <c r="AF88" s="175"/>
      <c r="AG88" s="175"/>
      <c r="AH88" s="175"/>
      <c r="AI88" s="176"/>
      <c r="AJ88" s="177"/>
      <c r="AK88" s="11"/>
      <c r="AL88" s="177"/>
      <c r="AM88" s="11"/>
      <c r="AN88" s="177" t="s">
        <v>29</v>
      </c>
      <c r="AO88" s="11"/>
      <c r="AP88" s="177"/>
      <c r="AQ88" s="11"/>
      <c r="AR88" s="177"/>
    </row>
    <row r="89" spans="1:44" s="67" customFormat="1" outlineLevel="1">
      <c r="A89" s="169" t="s">
        <v>49</v>
      </c>
      <c r="B89" s="170" t="s">
        <v>4</v>
      </c>
      <c r="C89" s="171" t="s">
        <v>327</v>
      </c>
      <c r="D89" s="187" t="s">
        <v>516</v>
      </c>
      <c r="E89" s="172" t="s">
        <v>449</v>
      </c>
      <c r="F89" s="173" t="s">
        <v>328</v>
      </c>
      <c r="G89" s="174"/>
      <c r="H89" s="174"/>
      <c r="I89" s="174"/>
      <c r="J89" s="174" t="s">
        <v>2</v>
      </c>
      <c r="K89" s="174" t="s">
        <v>2</v>
      </c>
      <c r="L89" s="174" t="s">
        <v>2</v>
      </c>
      <c r="M89" s="174"/>
      <c r="N89" s="117">
        <v>950000</v>
      </c>
      <c r="O89" s="117">
        <v>478969.35933147639</v>
      </c>
      <c r="P89" s="117">
        <v>549094.70752089145</v>
      </c>
      <c r="Q89" s="117">
        <v>261977.71587743732</v>
      </c>
      <c r="R89" s="117">
        <v>83356.545961002776</v>
      </c>
      <c r="S89" s="117">
        <v>900000</v>
      </c>
      <c r="T89" s="117">
        <v>453760.4456824513</v>
      </c>
      <c r="U89" s="117">
        <v>520194.98607242352</v>
      </c>
      <c r="V89" s="117">
        <v>248189.41504178272</v>
      </c>
      <c r="W89" s="117">
        <v>78969.359331476313</v>
      </c>
      <c r="X89" s="454">
        <v>19360</v>
      </c>
      <c r="Y89" s="454"/>
      <c r="Z89" s="454">
        <v>19580</v>
      </c>
      <c r="AA89" s="454"/>
      <c r="AB89" s="454">
        <v>16280.000000000002</v>
      </c>
      <c r="AC89" s="454"/>
      <c r="AD89" s="175"/>
      <c r="AE89" s="175"/>
      <c r="AF89" s="175"/>
      <c r="AG89" s="175"/>
      <c r="AH89" s="175"/>
      <c r="AI89" s="176"/>
      <c r="AJ89" s="177"/>
      <c r="AK89" s="11"/>
      <c r="AL89" s="177"/>
      <c r="AM89" s="11"/>
      <c r="AN89" s="177" t="s">
        <v>29</v>
      </c>
      <c r="AO89" s="11" t="s">
        <v>29</v>
      </c>
      <c r="AP89" s="177"/>
      <c r="AQ89" s="11"/>
      <c r="AR89" s="177"/>
    </row>
    <row r="90" spans="1:44" s="67" customFormat="1" outlineLevel="1">
      <c r="A90" s="169" t="s">
        <v>49</v>
      </c>
      <c r="B90" s="170" t="s">
        <v>4</v>
      </c>
      <c r="C90" s="171" t="s">
        <v>387</v>
      </c>
      <c r="D90" s="187" t="s">
        <v>517</v>
      </c>
      <c r="E90" s="172" t="s">
        <v>35</v>
      </c>
      <c r="F90" s="173" t="s">
        <v>451</v>
      </c>
      <c r="G90" s="174"/>
      <c r="H90" s="174"/>
      <c r="I90" s="174"/>
      <c r="J90" s="174" t="s">
        <v>2</v>
      </c>
      <c r="K90" s="174" t="s">
        <v>2</v>
      </c>
      <c r="L90" s="174" t="s">
        <v>2</v>
      </c>
      <c r="M90" s="174"/>
      <c r="N90" s="117">
        <v>750000</v>
      </c>
      <c r="O90" s="117">
        <v>373674.91166077735</v>
      </c>
      <c r="P90" s="117">
        <v>498233.21554770315</v>
      </c>
      <c r="Q90" s="117">
        <v>267667.84452296823</v>
      </c>
      <c r="R90" s="117">
        <v>82155.477031802118</v>
      </c>
      <c r="S90" s="117">
        <v>700000</v>
      </c>
      <c r="T90" s="117">
        <v>348763.25088339217</v>
      </c>
      <c r="U90" s="117">
        <v>465017.66784452292</v>
      </c>
      <c r="V90" s="117">
        <v>249823.32155477034</v>
      </c>
      <c r="W90" s="117">
        <v>76678.44522968198</v>
      </c>
      <c r="X90" s="454">
        <v>17490</v>
      </c>
      <c r="Y90" s="454"/>
      <c r="Z90" s="454">
        <v>17710</v>
      </c>
      <c r="AA90" s="454"/>
      <c r="AB90" s="454">
        <v>14520.000000000002</v>
      </c>
      <c r="AC90" s="454"/>
      <c r="AD90" s="175"/>
      <c r="AE90" s="175"/>
      <c r="AF90" s="175"/>
      <c r="AG90" s="175"/>
      <c r="AH90" s="175"/>
      <c r="AI90" s="176"/>
      <c r="AJ90" s="177" t="s">
        <v>6</v>
      </c>
      <c r="AK90" s="11"/>
      <c r="AL90" s="177" t="s">
        <v>6</v>
      </c>
      <c r="AM90" s="11" t="s">
        <v>6</v>
      </c>
      <c r="AN90" s="177" t="s">
        <v>6</v>
      </c>
      <c r="AO90" s="11" t="s">
        <v>6</v>
      </c>
      <c r="AP90" s="177" t="s">
        <v>6</v>
      </c>
      <c r="AQ90" s="11" t="s">
        <v>6</v>
      </c>
      <c r="AR90" s="177" t="s">
        <v>6</v>
      </c>
    </row>
    <row r="91" spans="1:44" s="67" customFormat="1" outlineLevel="1">
      <c r="A91" s="169" t="s">
        <v>49</v>
      </c>
      <c r="B91" s="170" t="s">
        <v>4</v>
      </c>
      <c r="C91" s="171" t="s">
        <v>329</v>
      </c>
      <c r="D91" s="187" t="s">
        <v>518</v>
      </c>
      <c r="E91" s="172" t="s">
        <v>457</v>
      </c>
      <c r="F91" s="173" t="s">
        <v>456</v>
      </c>
      <c r="G91" s="174"/>
      <c r="H91" s="174"/>
      <c r="I91" s="174" t="s">
        <v>2</v>
      </c>
      <c r="K91" s="174"/>
      <c r="L91" s="174"/>
      <c r="M91" s="174"/>
      <c r="N91" s="117">
        <v>1300000</v>
      </c>
      <c r="O91" s="117">
        <v>695867.76859504124</v>
      </c>
      <c r="P91" s="117">
        <v>859504.132231405</v>
      </c>
      <c r="Q91" s="117">
        <v>481818.18181818182</v>
      </c>
      <c r="R91" s="117">
        <v>188429.7520661157</v>
      </c>
      <c r="S91" s="117"/>
      <c r="T91" s="117"/>
      <c r="U91" s="117"/>
      <c r="V91" s="117"/>
      <c r="W91" s="117"/>
      <c r="X91" s="454">
        <v>30360.000000000004</v>
      </c>
      <c r="Y91" s="454"/>
      <c r="Z91" s="454"/>
      <c r="AA91" s="454"/>
      <c r="AB91" s="454"/>
      <c r="AC91" s="454"/>
      <c r="AD91" s="175"/>
      <c r="AE91" s="175"/>
      <c r="AF91" s="175"/>
      <c r="AG91" s="175"/>
      <c r="AH91" s="175"/>
      <c r="AI91" s="176"/>
      <c r="AJ91" s="177"/>
      <c r="AK91" s="11" t="s">
        <v>29</v>
      </c>
      <c r="AL91" s="177" t="s">
        <v>6</v>
      </c>
      <c r="AM91" s="11" t="s">
        <v>6</v>
      </c>
      <c r="AN91" s="177" t="s">
        <v>6</v>
      </c>
      <c r="AO91" s="11" t="s">
        <v>6</v>
      </c>
      <c r="AP91" s="177" t="s">
        <v>6</v>
      </c>
      <c r="AQ91" s="11" t="s">
        <v>6</v>
      </c>
      <c r="AR91" s="177" t="s">
        <v>6</v>
      </c>
    </row>
    <row r="92" spans="1:44" s="67" customFormat="1" outlineLevel="1">
      <c r="A92" s="169" t="s">
        <v>49</v>
      </c>
      <c r="B92" s="170" t="s">
        <v>4</v>
      </c>
      <c r="C92" s="171" t="s">
        <v>331</v>
      </c>
      <c r="D92" s="187" t="s">
        <v>518</v>
      </c>
      <c r="E92" s="172" t="s">
        <v>457</v>
      </c>
      <c r="F92" s="173">
        <v>0.97916666666666663</v>
      </c>
      <c r="G92" s="174"/>
      <c r="H92" s="174"/>
      <c r="I92" s="174" t="s">
        <v>2</v>
      </c>
      <c r="K92" s="174"/>
      <c r="L92" s="174"/>
      <c r="M92" s="174"/>
      <c r="N92" s="117">
        <v>1100000</v>
      </c>
      <c r="O92" s="117">
        <v>586968.44993141294</v>
      </c>
      <c r="P92" s="117">
        <v>731069.95884773659</v>
      </c>
      <c r="Q92" s="117">
        <v>406652.94924554182</v>
      </c>
      <c r="R92" s="117">
        <v>150891.63237311385</v>
      </c>
      <c r="S92" s="117"/>
      <c r="T92" s="117"/>
      <c r="U92" s="117"/>
      <c r="V92" s="117"/>
      <c r="W92" s="117"/>
      <c r="X92" s="454">
        <v>25740.000000000004</v>
      </c>
      <c r="Y92" s="454"/>
      <c r="Z92" s="454"/>
      <c r="AA92" s="454"/>
      <c r="AB92" s="454"/>
      <c r="AC92" s="454"/>
      <c r="AD92" s="175"/>
      <c r="AE92" s="175"/>
      <c r="AF92" s="175"/>
      <c r="AG92" s="175"/>
      <c r="AH92" s="175"/>
      <c r="AI92" s="176"/>
      <c r="AJ92" s="177"/>
      <c r="AK92" s="11" t="s">
        <v>29</v>
      </c>
      <c r="AL92" s="177" t="s">
        <v>6</v>
      </c>
      <c r="AM92" s="11" t="s">
        <v>6</v>
      </c>
      <c r="AN92" s="177" t="s">
        <v>6</v>
      </c>
      <c r="AO92" s="11" t="s">
        <v>6</v>
      </c>
      <c r="AP92" s="177" t="s">
        <v>6</v>
      </c>
      <c r="AQ92" s="11" t="s">
        <v>6</v>
      </c>
      <c r="AR92" s="177" t="s">
        <v>6</v>
      </c>
    </row>
    <row r="93" spans="1:44" s="67" customFormat="1" outlineLevel="1">
      <c r="A93" s="169" t="s">
        <v>49</v>
      </c>
      <c r="B93" s="170" t="s">
        <v>4</v>
      </c>
      <c r="C93" s="171" t="s">
        <v>332</v>
      </c>
      <c r="D93" s="187" t="s">
        <v>459</v>
      </c>
      <c r="E93" s="172" t="s">
        <v>458</v>
      </c>
      <c r="F93" s="173" t="s">
        <v>476</v>
      </c>
      <c r="G93" s="174"/>
      <c r="H93" s="174"/>
      <c r="I93" s="174"/>
      <c r="J93" s="174" t="s">
        <v>2</v>
      </c>
      <c r="K93" s="174"/>
      <c r="L93" s="174"/>
      <c r="M93" s="174"/>
      <c r="N93" s="117">
        <v>1150000</v>
      </c>
      <c r="O93" s="117">
        <v>607200</v>
      </c>
      <c r="P93" s="117">
        <v>724500</v>
      </c>
      <c r="Q93" s="117">
        <v>359604.99999999994</v>
      </c>
      <c r="R93" s="117">
        <v>126500</v>
      </c>
      <c r="S93" s="117"/>
      <c r="T93" s="117"/>
      <c r="U93" s="117"/>
      <c r="V93" s="117"/>
      <c r="W93" s="117"/>
      <c r="X93" s="454">
        <v>25740.000000000004</v>
      </c>
      <c r="Y93" s="454"/>
      <c r="Z93" s="454"/>
      <c r="AA93" s="454"/>
      <c r="AB93" s="454"/>
      <c r="AC93" s="454"/>
      <c r="AD93" s="175"/>
      <c r="AE93" s="175"/>
      <c r="AF93" s="175"/>
      <c r="AG93" s="175"/>
      <c r="AH93" s="175"/>
      <c r="AI93" s="176"/>
      <c r="AJ93" s="177"/>
      <c r="AK93" s="11"/>
      <c r="AL93" s="177" t="s">
        <v>6</v>
      </c>
      <c r="AM93" s="11" t="s">
        <v>6</v>
      </c>
      <c r="AN93" s="177" t="s">
        <v>6</v>
      </c>
      <c r="AO93" s="11" t="s">
        <v>6</v>
      </c>
      <c r="AP93" s="177" t="s">
        <v>6</v>
      </c>
      <c r="AQ93" s="11" t="s">
        <v>6</v>
      </c>
      <c r="AR93" s="177" t="s">
        <v>6</v>
      </c>
    </row>
    <row r="94" spans="1:44" s="67" customFormat="1" outlineLevel="1">
      <c r="A94" s="169" t="s">
        <v>49</v>
      </c>
      <c r="B94" s="170" t="s">
        <v>4</v>
      </c>
      <c r="C94" s="171" t="s">
        <v>336</v>
      </c>
      <c r="D94" s="187" t="s">
        <v>420</v>
      </c>
      <c r="E94" s="172" t="s">
        <v>443</v>
      </c>
      <c r="F94" s="173" t="s">
        <v>259</v>
      </c>
      <c r="G94" s="174" t="s">
        <v>2</v>
      </c>
      <c r="H94" s="183"/>
      <c r="I94" s="183"/>
      <c r="J94" s="183"/>
      <c r="K94" s="183"/>
      <c r="L94" s="183"/>
      <c r="M94" s="174"/>
      <c r="N94" s="117">
        <v>700000</v>
      </c>
      <c r="O94" s="117">
        <v>334206.69577874814</v>
      </c>
      <c r="P94" s="117">
        <v>403493.44978165941</v>
      </c>
      <c r="Q94" s="117">
        <v>230276.5647743814</v>
      </c>
      <c r="R94" s="117">
        <v>46870.451237263464</v>
      </c>
      <c r="S94" s="117">
        <v>700000</v>
      </c>
      <c r="T94" s="117">
        <v>334206.69577874814</v>
      </c>
      <c r="U94" s="117">
        <v>403493.44978165941</v>
      </c>
      <c r="V94" s="117">
        <v>230276.5647743814</v>
      </c>
      <c r="W94" s="117">
        <v>46870.451237263464</v>
      </c>
      <c r="X94" s="454">
        <v>10560</v>
      </c>
      <c r="Y94" s="454"/>
      <c r="Z94" s="454">
        <v>11440.000000000002</v>
      </c>
      <c r="AA94" s="454"/>
      <c r="AB94" s="454">
        <v>9350</v>
      </c>
      <c r="AC94" s="454"/>
      <c r="AD94" s="175"/>
      <c r="AE94" s="175"/>
      <c r="AF94" s="175"/>
      <c r="AG94" s="175"/>
      <c r="AH94" s="175"/>
      <c r="AI94" s="176"/>
      <c r="AJ94" s="177" t="s">
        <v>6</v>
      </c>
      <c r="AK94" s="11" t="s">
        <v>6</v>
      </c>
      <c r="AL94" s="177" t="s">
        <v>29</v>
      </c>
      <c r="AM94" s="11" t="s">
        <v>6</v>
      </c>
      <c r="AN94" s="177" t="s">
        <v>6</v>
      </c>
      <c r="AO94" s="11" t="s">
        <v>6</v>
      </c>
      <c r="AP94" s="177" t="s">
        <v>6</v>
      </c>
      <c r="AQ94" s="11" t="s">
        <v>6</v>
      </c>
      <c r="AR94" s="177" t="s">
        <v>6</v>
      </c>
    </row>
    <row r="95" spans="1:44" s="67" customFormat="1" outlineLevel="1">
      <c r="A95" s="169" t="s">
        <v>49</v>
      </c>
      <c r="B95" s="170" t="s">
        <v>4</v>
      </c>
      <c r="C95" s="171" t="s">
        <v>337</v>
      </c>
      <c r="D95" s="187" t="s">
        <v>444</v>
      </c>
      <c r="E95" s="172" t="s">
        <v>235</v>
      </c>
      <c r="F95" s="173">
        <v>1.0034722222222221</v>
      </c>
      <c r="G95" s="174" t="s">
        <v>2</v>
      </c>
      <c r="H95" s="183"/>
      <c r="I95" s="183"/>
      <c r="J95" s="183"/>
      <c r="K95" s="183"/>
      <c r="L95" s="183"/>
      <c r="M95" s="174"/>
      <c r="N95" s="117">
        <v>600000</v>
      </c>
      <c r="O95" s="117">
        <v>286462.88209606986</v>
      </c>
      <c r="P95" s="117">
        <v>345851.52838427952</v>
      </c>
      <c r="Q95" s="117">
        <v>197379.91266375547</v>
      </c>
      <c r="R95" s="117">
        <v>40174.672489082965</v>
      </c>
      <c r="S95" s="117">
        <v>600000</v>
      </c>
      <c r="T95" s="117">
        <v>286462.88209606986</v>
      </c>
      <c r="U95" s="117">
        <v>345851.52838427952</v>
      </c>
      <c r="V95" s="117">
        <v>197379.91266375547</v>
      </c>
      <c r="W95" s="117">
        <v>40174.672489082965</v>
      </c>
      <c r="X95" s="454">
        <v>9020</v>
      </c>
      <c r="Y95" s="454"/>
      <c r="Z95" s="454">
        <v>9680</v>
      </c>
      <c r="AA95" s="454"/>
      <c r="AB95" s="454"/>
      <c r="AC95" s="454"/>
      <c r="AD95" s="175"/>
      <c r="AE95" s="175"/>
      <c r="AF95" s="175"/>
      <c r="AG95" s="175"/>
      <c r="AH95" s="175"/>
      <c r="AI95" s="176"/>
      <c r="AJ95" s="177" t="s">
        <v>6</v>
      </c>
      <c r="AK95" s="11" t="s">
        <v>6</v>
      </c>
      <c r="AL95" s="177" t="s">
        <v>29</v>
      </c>
      <c r="AM95" s="11" t="s">
        <v>6</v>
      </c>
      <c r="AN95" s="177" t="s">
        <v>6</v>
      </c>
      <c r="AO95" s="11" t="s">
        <v>6</v>
      </c>
      <c r="AP95" s="177" t="s">
        <v>6</v>
      </c>
      <c r="AQ95" s="11" t="s">
        <v>6</v>
      </c>
      <c r="AR95" s="177" t="s">
        <v>6</v>
      </c>
    </row>
    <row r="96" spans="1:44" s="67" customFormat="1" outlineLevel="1">
      <c r="A96" s="169" t="s">
        <v>49</v>
      </c>
      <c r="B96" s="170" t="s">
        <v>4</v>
      </c>
      <c r="C96" s="171" t="s">
        <v>338</v>
      </c>
      <c r="D96" s="187" t="s">
        <v>444</v>
      </c>
      <c r="E96" s="172" t="s">
        <v>235</v>
      </c>
      <c r="F96" s="173">
        <v>1.0173611111111112</v>
      </c>
      <c r="G96" s="174" t="s">
        <v>2</v>
      </c>
      <c r="H96" s="183"/>
      <c r="I96" s="183"/>
      <c r="J96" s="183"/>
      <c r="K96" s="183"/>
      <c r="L96" s="183"/>
      <c r="M96" s="174"/>
      <c r="N96" s="117">
        <v>400000</v>
      </c>
      <c r="O96" s="117">
        <v>190975.25473071323</v>
      </c>
      <c r="P96" s="117">
        <v>230567.68558951968</v>
      </c>
      <c r="Q96" s="117">
        <v>131586.60844250367</v>
      </c>
      <c r="R96" s="117">
        <v>26783.114992721981</v>
      </c>
      <c r="S96" s="117">
        <v>400000</v>
      </c>
      <c r="T96" s="117">
        <v>190975.25473071323</v>
      </c>
      <c r="U96" s="117">
        <v>230567.68558951968</v>
      </c>
      <c r="V96" s="117">
        <v>131586.60844250367</v>
      </c>
      <c r="W96" s="117">
        <v>26783.114992721981</v>
      </c>
      <c r="X96" s="454">
        <v>6050.0000000000009</v>
      </c>
      <c r="Y96" s="454"/>
      <c r="Z96" s="454">
        <v>6490.0000000000009</v>
      </c>
      <c r="AA96" s="454"/>
      <c r="AB96" s="454"/>
      <c r="AC96" s="454"/>
      <c r="AD96" s="175"/>
      <c r="AE96" s="175"/>
      <c r="AF96" s="175"/>
      <c r="AG96" s="175"/>
      <c r="AH96" s="175"/>
      <c r="AI96" s="176"/>
      <c r="AJ96" s="177" t="s">
        <v>6</v>
      </c>
      <c r="AK96" s="11" t="s">
        <v>6</v>
      </c>
      <c r="AL96" s="177" t="s">
        <v>29</v>
      </c>
      <c r="AM96" s="11" t="s">
        <v>6</v>
      </c>
      <c r="AN96" s="177" t="s">
        <v>6</v>
      </c>
      <c r="AO96" s="11" t="s">
        <v>6</v>
      </c>
      <c r="AP96" s="177" t="s">
        <v>6</v>
      </c>
      <c r="AQ96" s="11" t="s">
        <v>6</v>
      </c>
      <c r="AR96" s="177" t="s">
        <v>6</v>
      </c>
    </row>
    <row r="97" spans="1:45" s="67" customFormat="1" outlineLevel="1">
      <c r="A97" s="169" t="s">
        <v>49</v>
      </c>
      <c r="B97" s="170" t="s">
        <v>4</v>
      </c>
      <c r="C97" s="171" t="s">
        <v>388</v>
      </c>
      <c r="D97" s="187" t="s">
        <v>453</v>
      </c>
      <c r="E97" s="172" t="s">
        <v>35</v>
      </c>
      <c r="F97" s="173" t="s">
        <v>452</v>
      </c>
      <c r="G97" s="174"/>
      <c r="H97" s="174" t="s">
        <v>2</v>
      </c>
      <c r="I97" s="174" t="s">
        <v>2</v>
      </c>
      <c r="J97" s="174" t="s">
        <v>2</v>
      </c>
      <c r="K97" s="174" t="s">
        <v>2</v>
      </c>
      <c r="L97" s="174" t="s">
        <v>2</v>
      </c>
      <c r="M97" s="174" t="s">
        <v>2</v>
      </c>
      <c r="N97" s="117">
        <v>600000</v>
      </c>
      <c r="O97" s="117">
        <v>286082.47422680416</v>
      </c>
      <c r="P97" s="117">
        <v>392783.50515463913</v>
      </c>
      <c r="Q97" s="117">
        <v>214948.45360824742</v>
      </c>
      <c r="R97" s="117">
        <v>71134.020618556708</v>
      </c>
      <c r="S97" s="117">
        <v>550000</v>
      </c>
      <c r="T97" s="117">
        <v>262242.26804123714</v>
      </c>
      <c r="U97" s="117">
        <v>360051.54639175261</v>
      </c>
      <c r="V97" s="117">
        <v>197036.08247422683</v>
      </c>
      <c r="W97" s="117">
        <v>65206.18556701031</v>
      </c>
      <c r="X97" s="454">
        <v>8030.0000000000009</v>
      </c>
      <c r="Y97" s="454"/>
      <c r="Z97" s="454">
        <v>7920.0000000000009</v>
      </c>
      <c r="AA97" s="454"/>
      <c r="AB97" s="454">
        <v>6490.0000000000009</v>
      </c>
      <c r="AC97" s="454"/>
      <c r="AD97" s="175"/>
      <c r="AE97" s="175"/>
      <c r="AF97" s="175"/>
      <c r="AG97" s="175"/>
      <c r="AH97" s="175"/>
      <c r="AI97" s="176"/>
      <c r="AJ97" s="177" t="s">
        <v>6</v>
      </c>
      <c r="AK97" s="11"/>
      <c r="AL97" s="177" t="s">
        <v>6</v>
      </c>
      <c r="AM97" s="11" t="s">
        <v>6</v>
      </c>
      <c r="AN97" s="177" t="s">
        <v>6</v>
      </c>
      <c r="AO97" s="11" t="s">
        <v>6</v>
      </c>
      <c r="AP97" s="177" t="s">
        <v>6</v>
      </c>
      <c r="AQ97" s="11" t="s">
        <v>6</v>
      </c>
      <c r="AR97" s="177" t="s">
        <v>6</v>
      </c>
    </row>
    <row r="98" spans="1:45" s="67" customFormat="1" outlineLevel="1">
      <c r="A98" s="169" t="s">
        <v>49</v>
      </c>
      <c r="B98" s="170" t="s">
        <v>4</v>
      </c>
      <c r="C98" s="171" t="s">
        <v>335</v>
      </c>
      <c r="D98" s="187" t="s">
        <v>453</v>
      </c>
      <c r="E98" s="172" t="s">
        <v>35</v>
      </c>
      <c r="F98" s="173" t="s">
        <v>454</v>
      </c>
      <c r="G98" s="174"/>
      <c r="H98" s="174" t="s">
        <v>2</v>
      </c>
      <c r="I98" s="174" t="s">
        <v>2</v>
      </c>
      <c r="J98" s="174" t="s">
        <v>2</v>
      </c>
      <c r="K98" s="174" t="s">
        <v>2</v>
      </c>
      <c r="L98" s="174" t="s">
        <v>2</v>
      </c>
      <c r="M98" s="174" t="s">
        <v>2</v>
      </c>
      <c r="N98" s="117">
        <v>400000</v>
      </c>
      <c r="O98" s="117">
        <v>190721.64948453609</v>
      </c>
      <c r="P98" s="117">
        <v>261855.67010309279</v>
      </c>
      <c r="Q98" s="117">
        <v>143298.96907216494</v>
      </c>
      <c r="R98" s="117">
        <v>47422.680412371126</v>
      </c>
      <c r="S98" s="117">
        <v>350000</v>
      </c>
      <c r="T98" s="117">
        <v>166881.4432989691</v>
      </c>
      <c r="U98" s="117">
        <v>229123.71134020621</v>
      </c>
      <c r="V98" s="117">
        <v>125386.59793814433</v>
      </c>
      <c r="W98" s="117">
        <v>41494.845360824744</v>
      </c>
      <c r="X98" s="454">
        <v>5280</v>
      </c>
      <c r="Y98" s="454"/>
      <c r="Z98" s="454">
        <v>4950</v>
      </c>
      <c r="AA98" s="454"/>
      <c r="AB98" s="454">
        <v>4070.0000000000005</v>
      </c>
      <c r="AC98" s="454"/>
      <c r="AD98" s="175"/>
      <c r="AE98" s="175"/>
      <c r="AF98" s="175"/>
      <c r="AG98" s="175"/>
      <c r="AH98" s="175"/>
      <c r="AI98" s="176"/>
      <c r="AJ98" s="177" t="s">
        <v>6</v>
      </c>
      <c r="AK98" s="11"/>
      <c r="AL98" s="177" t="s">
        <v>6</v>
      </c>
      <c r="AM98" s="11" t="s">
        <v>6</v>
      </c>
      <c r="AN98" s="177" t="s">
        <v>6</v>
      </c>
      <c r="AO98" s="11" t="s">
        <v>6</v>
      </c>
      <c r="AP98" s="177" t="s">
        <v>6</v>
      </c>
      <c r="AQ98" s="11" t="s">
        <v>6</v>
      </c>
      <c r="AR98" s="177" t="s">
        <v>6</v>
      </c>
    </row>
    <row r="99" spans="1:45" s="67" customFormat="1" outlineLevel="1">
      <c r="A99" s="169" t="s">
        <v>49</v>
      </c>
      <c r="B99" s="170" t="s">
        <v>4</v>
      </c>
      <c r="C99" s="171" t="s">
        <v>339</v>
      </c>
      <c r="D99" s="187"/>
      <c r="E99" s="172" t="s">
        <v>35</v>
      </c>
      <c r="F99" s="173" t="s">
        <v>445</v>
      </c>
      <c r="G99" s="174" t="s">
        <v>2</v>
      </c>
      <c r="H99" s="174" t="s">
        <v>2</v>
      </c>
      <c r="I99" s="174" t="s">
        <v>2</v>
      </c>
      <c r="J99" s="174" t="s">
        <v>2</v>
      </c>
      <c r="K99" s="174" t="s">
        <v>2</v>
      </c>
      <c r="L99" s="174" t="s">
        <v>2</v>
      </c>
      <c r="M99" s="174" t="s">
        <v>2</v>
      </c>
      <c r="N99" s="117">
        <v>130000</v>
      </c>
      <c r="O99" s="117">
        <v>66300</v>
      </c>
      <c r="P99" s="117">
        <v>88400</v>
      </c>
      <c r="Q99" s="117">
        <v>52000</v>
      </c>
      <c r="R99" s="117">
        <v>11700</v>
      </c>
      <c r="S99" s="117">
        <v>130000</v>
      </c>
      <c r="T99" s="117">
        <v>66300</v>
      </c>
      <c r="U99" s="117">
        <v>88400</v>
      </c>
      <c r="V99" s="117">
        <v>52000</v>
      </c>
      <c r="W99" s="117">
        <v>11700</v>
      </c>
      <c r="X99" s="454">
        <v>1375</v>
      </c>
      <c r="Y99" s="454"/>
      <c r="Z99" s="454">
        <v>1430.0000000000002</v>
      </c>
      <c r="AA99" s="454"/>
      <c r="AB99" s="454">
        <v>1210</v>
      </c>
      <c r="AC99" s="454"/>
      <c r="AD99" s="175"/>
      <c r="AE99" s="175"/>
      <c r="AF99" s="175"/>
      <c r="AG99" s="175"/>
      <c r="AH99" s="175"/>
      <c r="AI99" s="176"/>
      <c r="AJ99" s="177" t="s">
        <v>6</v>
      </c>
      <c r="AK99" s="11"/>
      <c r="AL99" s="177" t="s">
        <v>6</v>
      </c>
      <c r="AM99" s="11" t="s">
        <v>6</v>
      </c>
      <c r="AN99" s="177" t="s">
        <v>6</v>
      </c>
      <c r="AO99" s="11" t="s">
        <v>6</v>
      </c>
      <c r="AP99" s="177" t="s">
        <v>6</v>
      </c>
      <c r="AQ99" s="11" t="s">
        <v>6</v>
      </c>
      <c r="AR99" s="177" t="s">
        <v>6</v>
      </c>
    </row>
    <row r="100" spans="1:45" s="178" customFormat="1">
      <c r="A100" s="169"/>
      <c r="B100" s="189" t="s">
        <v>4</v>
      </c>
      <c r="C100" s="171"/>
      <c r="D100" s="172"/>
      <c r="E100" s="172"/>
      <c r="F100" s="173"/>
      <c r="G100" s="174"/>
      <c r="H100" s="174"/>
      <c r="I100" s="174"/>
      <c r="J100" s="174"/>
      <c r="K100" s="174"/>
      <c r="L100" s="174"/>
      <c r="M100" s="174"/>
      <c r="N100" s="117"/>
      <c r="O100" s="117"/>
      <c r="P100" s="117"/>
      <c r="Q100" s="117"/>
      <c r="R100" s="117"/>
      <c r="S100" s="117"/>
      <c r="T100" s="117"/>
      <c r="U100" s="117"/>
      <c r="V100" s="117"/>
      <c r="W100" s="117"/>
      <c r="X100" s="454"/>
      <c r="Y100" s="454"/>
      <c r="Z100" s="454"/>
      <c r="AA100" s="454"/>
      <c r="AB100" s="454"/>
      <c r="AC100" s="454"/>
      <c r="AD100" s="175"/>
      <c r="AE100" s="175"/>
      <c r="AF100" s="175"/>
      <c r="AG100" s="175"/>
      <c r="AH100" s="175"/>
      <c r="AI100" s="176"/>
      <c r="AJ100" s="175"/>
      <c r="AK100" s="175"/>
      <c r="AL100" s="175"/>
      <c r="AM100" s="175"/>
      <c r="AN100" s="175"/>
      <c r="AO100" s="175"/>
      <c r="AP100" s="175"/>
      <c r="AQ100" s="175"/>
      <c r="AR100" s="175"/>
      <c r="AS100" s="175"/>
    </row>
    <row r="101" spans="1:45" s="178" customFormat="1">
      <c r="A101" s="169" t="s">
        <v>49</v>
      </c>
      <c r="B101" s="170" t="s">
        <v>5</v>
      </c>
      <c r="C101" s="171" t="s">
        <v>340</v>
      </c>
      <c r="D101" s="172"/>
      <c r="E101" s="172" t="s">
        <v>264</v>
      </c>
      <c r="F101" s="173">
        <v>0.29166666666666669</v>
      </c>
      <c r="G101" s="174"/>
      <c r="H101" s="174" t="s">
        <v>2</v>
      </c>
      <c r="I101" s="174" t="s">
        <v>2</v>
      </c>
      <c r="J101" s="174" t="s">
        <v>2</v>
      </c>
      <c r="K101" s="174" t="s">
        <v>2</v>
      </c>
      <c r="L101" s="174" t="s">
        <v>2</v>
      </c>
      <c r="M101" s="174"/>
      <c r="N101" s="117">
        <v>300000</v>
      </c>
      <c r="O101" s="117">
        <v>178032.78688524588</v>
      </c>
      <c r="P101" s="117">
        <v>148524.59016393442</v>
      </c>
      <c r="Q101" s="117">
        <v>76721.311475409835</v>
      </c>
      <c r="R101" s="117">
        <v>13770.491803278688</v>
      </c>
      <c r="S101" s="117">
        <v>300000</v>
      </c>
      <c r="T101" s="117">
        <v>178032.78688524588</v>
      </c>
      <c r="U101" s="117">
        <v>148524.59016393442</v>
      </c>
      <c r="V101" s="117">
        <v>76721.311475409835</v>
      </c>
      <c r="W101" s="117">
        <v>13770.491803278688</v>
      </c>
      <c r="X101" s="454">
        <v>2640</v>
      </c>
      <c r="Y101" s="454"/>
      <c r="Z101" s="454">
        <v>2750</v>
      </c>
      <c r="AA101" s="454"/>
      <c r="AB101" s="454">
        <v>2310</v>
      </c>
      <c r="AC101" s="454"/>
      <c r="AD101" s="175"/>
      <c r="AE101" s="175"/>
      <c r="AF101" s="175"/>
      <c r="AG101" s="175"/>
      <c r="AH101" s="175"/>
      <c r="AI101" s="176"/>
      <c r="AJ101" s="177"/>
      <c r="AK101" s="11"/>
      <c r="AL101" s="177"/>
      <c r="AM101" s="11" t="s">
        <v>29</v>
      </c>
      <c r="AN101" s="177" t="s">
        <v>29</v>
      </c>
      <c r="AO101" s="11"/>
      <c r="AP101" s="177"/>
      <c r="AQ101" s="11"/>
      <c r="AR101" s="177"/>
      <c r="AS101" s="175"/>
    </row>
    <row r="102" spans="1:45" s="178" customFormat="1">
      <c r="A102" s="169" t="s">
        <v>49</v>
      </c>
      <c r="B102" s="170" t="s">
        <v>5</v>
      </c>
      <c r="C102" s="171" t="s">
        <v>341</v>
      </c>
      <c r="D102" s="172"/>
      <c r="E102" s="172" t="s">
        <v>184</v>
      </c>
      <c r="F102" s="173">
        <v>0.31597222222222221</v>
      </c>
      <c r="G102" s="174"/>
      <c r="H102" s="174" t="s">
        <v>2</v>
      </c>
      <c r="I102" s="174" t="s">
        <v>2</v>
      </c>
      <c r="J102" s="174" t="s">
        <v>2</v>
      </c>
      <c r="K102" s="174" t="s">
        <v>2</v>
      </c>
      <c r="L102" s="174" t="s">
        <v>2</v>
      </c>
      <c r="M102" s="174"/>
      <c r="N102" s="117">
        <v>750000</v>
      </c>
      <c r="O102" s="117">
        <v>440458.57988165674</v>
      </c>
      <c r="P102" s="117">
        <v>329511.83431952668</v>
      </c>
      <c r="Q102" s="117">
        <v>138683.43195266271</v>
      </c>
      <c r="R102" s="117">
        <v>19970.41420118343</v>
      </c>
      <c r="S102" s="117">
        <v>750000</v>
      </c>
      <c r="T102" s="117">
        <v>440458.57988165674</v>
      </c>
      <c r="U102" s="117">
        <v>329511.83431952668</v>
      </c>
      <c r="V102" s="117">
        <v>138683.43195266271</v>
      </c>
      <c r="W102" s="117">
        <v>19970.41420118343</v>
      </c>
      <c r="X102" s="454">
        <v>5500</v>
      </c>
      <c r="Y102" s="454"/>
      <c r="Z102" s="454">
        <v>5940.0000000000009</v>
      </c>
      <c r="AA102" s="454"/>
      <c r="AB102" s="454">
        <v>4840</v>
      </c>
      <c r="AC102" s="454"/>
      <c r="AD102" s="175"/>
      <c r="AE102" s="175"/>
      <c r="AF102" s="175"/>
      <c r="AG102" s="175"/>
      <c r="AH102" s="175"/>
      <c r="AI102" s="176"/>
      <c r="AJ102" s="177" t="s">
        <v>6</v>
      </c>
      <c r="AK102" s="11" t="s">
        <v>6</v>
      </c>
      <c r="AL102" s="177" t="s">
        <v>6</v>
      </c>
      <c r="AM102" s="11" t="s">
        <v>29</v>
      </c>
      <c r="AN102" s="177" t="s">
        <v>29</v>
      </c>
      <c r="AO102" s="11" t="s">
        <v>6</v>
      </c>
      <c r="AP102" s="177" t="s">
        <v>6</v>
      </c>
      <c r="AQ102" s="11" t="s">
        <v>6</v>
      </c>
      <c r="AR102" s="177" t="s">
        <v>6</v>
      </c>
      <c r="AS102" s="175"/>
    </row>
    <row r="103" spans="1:45" s="178" customFormat="1">
      <c r="A103" s="169" t="s">
        <v>49</v>
      </c>
      <c r="B103" s="170" t="s">
        <v>5</v>
      </c>
      <c r="C103" s="171" t="s">
        <v>342</v>
      </c>
      <c r="D103" s="172"/>
      <c r="E103" s="172" t="s">
        <v>429</v>
      </c>
      <c r="F103" s="173" t="s">
        <v>343</v>
      </c>
      <c r="G103" s="174" t="s">
        <v>2</v>
      </c>
      <c r="H103" s="174" t="s">
        <v>2</v>
      </c>
      <c r="I103" s="174" t="s">
        <v>2</v>
      </c>
      <c r="J103" s="174" t="s">
        <v>2</v>
      </c>
      <c r="K103" s="174" t="s">
        <v>2</v>
      </c>
      <c r="L103" s="174" t="s">
        <v>2</v>
      </c>
      <c r="M103" s="174" t="s">
        <v>2</v>
      </c>
      <c r="N103" s="117">
        <v>450000</v>
      </c>
      <c r="O103" s="117">
        <v>251918.73589164787</v>
      </c>
      <c r="P103" s="117">
        <v>178781.03837471781</v>
      </c>
      <c r="Q103" s="117">
        <v>78216.704288939058</v>
      </c>
      <c r="R103" s="117">
        <v>14221.218961625284</v>
      </c>
      <c r="S103" s="117">
        <v>450000</v>
      </c>
      <c r="T103" s="117">
        <v>251918.73589164787</v>
      </c>
      <c r="U103" s="117">
        <v>178781.03837471781</v>
      </c>
      <c r="V103" s="117">
        <v>78216.704288939058</v>
      </c>
      <c r="W103" s="117">
        <v>14221.218961625284</v>
      </c>
      <c r="X103" s="454">
        <v>2970.0000000000005</v>
      </c>
      <c r="Y103" s="454"/>
      <c r="Z103" s="454">
        <v>3190.0000000000005</v>
      </c>
      <c r="AA103" s="454"/>
      <c r="AB103" s="454">
        <v>2640</v>
      </c>
      <c r="AC103" s="454"/>
      <c r="AD103" s="175"/>
      <c r="AE103" s="175"/>
      <c r="AF103" s="175"/>
      <c r="AG103" s="175"/>
      <c r="AH103" s="175"/>
      <c r="AI103" s="176"/>
      <c r="AJ103" s="177"/>
      <c r="AK103" s="11"/>
      <c r="AL103" s="177"/>
      <c r="AM103" s="11"/>
      <c r="AN103" s="177" t="s">
        <v>29</v>
      </c>
      <c r="AO103" s="11"/>
      <c r="AP103" s="177"/>
      <c r="AQ103" s="11"/>
      <c r="AR103" s="177"/>
      <c r="AS103" s="175"/>
    </row>
    <row r="104" spans="1:45" s="178" customFormat="1">
      <c r="A104" s="169" t="s">
        <v>49</v>
      </c>
      <c r="B104" s="170" t="s">
        <v>5</v>
      </c>
      <c r="C104" s="171" t="s">
        <v>263</v>
      </c>
      <c r="D104" s="172"/>
      <c r="E104" s="172" t="s">
        <v>433</v>
      </c>
      <c r="F104" s="173" t="s">
        <v>344</v>
      </c>
      <c r="G104" s="174" t="s">
        <v>2</v>
      </c>
      <c r="H104" s="174" t="s">
        <v>2</v>
      </c>
      <c r="I104" s="174" t="s">
        <v>2</v>
      </c>
      <c r="J104" s="174" t="s">
        <v>2</v>
      </c>
      <c r="K104" s="174" t="s">
        <v>2</v>
      </c>
      <c r="L104" s="174" t="s">
        <v>2</v>
      </c>
      <c r="M104" s="174" t="s">
        <v>2</v>
      </c>
      <c r="N104" s="117">
        <v>650000</v>
      </c>
      <c r="O104" s="117">
        <v>364521.84179456905</v>
      </c>
      <c r="P104" s="117">
        <v>201829.98819362457</v>
      </c>
      <c r="Q104" s="117">
        <v>94391.97166469894</v>
      </c>
      <c r="R104" s="117">
        <v>24557.260920897286</v>
      </c>
      <c r="S104" s="117">
        <v>650000</v>
      </c>
      <c r="T104" s="117">
        <v>364521.84179456905</v>
      </c>
      <c r="U104" s="117">
        <v>201829.98819362457</v>
      </c>
      <c r="V104" s="117">
        <v>94391.97166469894</v>
      </c>
      <c r="W104" s="117">
        <v>24557.260920897286</v>
      </c>
      <c r="X104" s="454">
        <v>3740.0000000000005</v>
      </c>
      <c r="Y104" s="454"/>
      <c r="Z104" s="454">
        <v>3960.0000000000005</v>
      </c>
      <c r="AA104" s="454"/>
      <c r="AB104" s="454">
        <v>3300.0000000000005</v>
      </c>
      <c r="AC104" s="454"/>
      <c r="AD104" s="175"/>
      <c r="AE104" s="175"/>
      <c r="AF104" s="175"/>
      <c r="AG104" s="175"/>
      <c r="AH104" s="175"/>
      <c r="AI104" s="176"/>
      <c r="AJ104" s="177"/>
      <c r="AK104" s="11"/>
      <c r="AL104" s="177"/>
      <c r="AM104" s="11" t="s">
        <v>29</v>
      </c>
      <c r="AN104" s="177" t="s">
        <v>29</v>
      </c>
      <c r="AO104" s="11"/>
      <c r="AP104" s="177"/>
      <c r="AQ104" s="11"/>
      <c r="AR104" s="177"/>
      <c r="AS104" s="175"/>
    </row>
    <row r="105" spans="1:45" s="67" customFormat="1" outlineLevel="1">
      <c r="A105" s="169" t="s">
        <v>49</v>
      </c>
      <c r="B105" s="170" t="s">
        <v>5</v>
      </c>
      <c r="C105" s="171" t="s">
        <v>380</v>
      </c>
      <c r="D105" s="187"/>
      <c r="E105" s="172" t="s">
        <v>17</v>
      </c>
      <c r="F105" s="173">
        <v>0.57986111111111105</v>
      </c>
      <c r="G105" s="174" t="s">
        <v>2</v>
      </c>
      <c r="H105" s="174" t="s">
        <v>2</v>
      </c>
      <c r="I105" s="174" t="s">
        <v>2</v>
      </c>
      <c r="J105" s="174" t="s">
        <v>2</v>
      </c>
      <c r="K105" s="174" t="s">
        <v>2</v>
      </c>
      <c r="L105" s="174" t="s">
        <v>2</v>
      </c>
      <c r="M105" s="174" t="s">
        <v>2</v>
      </c>
      <c r="N105" s="117">
        <v>1400000</v>
      </c>
      <c r="O105" s="117">
        <v>721925.13368983963</v>
      </c>
      <c r="P105" s="117">
        <v>568983.95721925132</v>
      </c>
      <c r="Q105" s="117">
        <v>245989.30481283422</v>
      </c>
      <c r="R105" s="117">
        <v>95187.165775401067</v>
      </c>
      <c r="S105" s="117">
        <v>1350000</v>
      </c>
      <c r="T105" s="117">
        <v>696142.09320091677</v>
      </c>
      <c r="U105" s="117">
        <v>548663.10160427808</v>
      </c>
      <c r="V105" s="117">
        <v>237203.97249809015</v>
      </c>
      <c r="W105" s="117">
        <v>91787.624140565313</v>
      </c>
      <c r="X105" s="454">
        <v>10560</v>
      </c>
      <c r="Y105" s="454"/>
      <c r="Z105" s="454">
        <v>10890</v>
      </c>
      <c r="AA105" s="454"/>
      <c r="AB105" s="454">
        <v>9020</v>
      </c>
      <c r="AC105" s="454"/>
      <c r="AD105" s="175"/>
      <c r="AE105" s="175"/>
      <c r="AF105" s="175"/>
      <c r="AG105" s="175"/>
      <c r="AH105" s="175"/>
      <c r="AI105" s="176"/>
      <c r="AJ105" s="177" t="s">
        <v>6</v>
      </c>
      <c r="AK105" s="11" t="s">
        <v>6</v>
      </c>
      <c r="AL105" s="177" t="s">
        <v>6</v>
      </c>
      <c r="AM105" s="11" t="s">
        <v>29</v>
      </c>
      <c r="AN105" s="177" t="s">
        <v>6</v>
      </c>
      <c r="AO105" s="11" t="s">
        <v>6</v>
      </c>
      <c r="AP105" s="177" t="s">
        <v>6</v>
      </c>
      <c r="AQ105" s="11" t="s">
        <v>6</v>
      </c>
      <c r="AR105" s="177" t="s">
        <v>6</v>
      </c>
    </row>
    <row r="106" spans="1:45" s="67" customFormat="1" outlineLevel="1">
      <c r="A106" s="169" t="s">
        <v>49</v>
      </c>
      <c r="B106" s="170" t="s">
        <v>5</v>
      </c>
      <c r="C106" s="171" t="s">
        <v>379</v>
      </c>
      <c r="D106" s="187"/>
      <c r="E106" s="172" t="s">
        <v>18</v>
      </c>
      <c r="F106" s="173" t="s">
        <v>150</v>
      </c>
      <c r="G106" s="174" t="s">
        <v>2</v>
      </c>
      <c r="H106" s="174" t="s">
        <v>2</v>
      </c>
      <c r="I106" s="174" t="s">
        <v>2</v>
      </c>
      <c r="J106" s="174" t="s">
        <v>2</v>
      </c>
      <c r="K106" s="174" t="s">
        <v>2</v>
      </c>
      <c r="L106" s="174" t="s">
        <v>2</v>
      </c>
      <c r="M106" s="174" t="s">
        <v>2</v>
      </c>
      <c r="N106" s="117">
        <v>1900000</v>
      </c>
      <c r="O106" s="117">
        <v>943840.39900249382</v>
      </c>
      <c r="P106" s="117">
        <v>840548.62842892774</v>
      </c>
      <c r="Q106" s="117">
        <v>373366.58354114712</v>
      </c>
      <c r="R106" s="117">
        <v>143092.26932668328</v>
      </c>
      <c r="S106" s="117">
        <v>1800000</v>
      </c>
      <c r="T106" s="117">
        <v>894164.58852867829</v>
      </c>
      <c r="U106" s="117">
        <v>796309.22693266836</v>
      </c>
      <c r="V106" s="117">
        <v>353715.71072319197</v>
      </c>
      <c r="W106" s="117">
        <v>135561.09725685787</v>
      </c>
      <c r="X106" s="454">
        <v>15840.000000000002</v>
      </c>
      <c r="Y106" s="454"/>
      <c r="Z106" s="454">
        <v>15950.000000000002</v>
      </c>
      <c r="AA106" s="454"/>
      <c r="AB106" s="454">
        <v>13200.000000000002</v>
      </c>
      <c r="AC106" s="454"/>
      <c r="AD106" s="175"/>
      <c r="AE106" s="175"/>
      <c r="AF106" s="175"/>
      <c r="AG106" s="175"/>
      <c r="AH106" s="175"/>
      <c r="AI106" s="176"/>
      <c r="AJ106" s="177" t="s">
        <v>6</v>
      </c>
      <c r="AK106" s="11" t="s">
        <v>6</v>
      </c>
      <c r="AL106" s="177" t="s">
        <v>6</v>
      </c>
      <c r="AM106" s="11" t="s">
        <v>29</v>
      </c>
      <c r="AN106" s="177" t="s">
        <v>6</v>
      </c>
      <c r="AO106" s="11" t="s">
        <v>6</v>
      </c>
      <c r="AP106" s="177" t="s">
        <v>6</v>
      </c>
      <c r="AQ106" s="11" t="s">
        <v>6</v>
      </c>
      <c r="AR106" s="177" t="s">
        <v>6</v>
      </c>
    </row>
    <row r="107" spans="1:45" s="67" customFormat="1" outlineLevel="1">
      <c r="A107" s="169" t="s">
        <v>49</v>
      </c>
      <c r="B107" s="170" t="s">
        <v>5</v>
      </c>
      <c r="C107" s="171" t="s">
        <v>347</v>
      </c>
      <c r="D107" s="179"/>
      <c r="E107" s="172" t="s">
        <v>434</v>
      </c>
      <c r="F107" s="173" t="s">
        <v>348</v>
      </c>
      <c r="G107" s="174"/>
      <c r="H107" s="174" t="s">
        <v>2</v>
      </c>
      <c r="I107" s="174" t="s">
        <v>2</v>
      </c>
      <c r="J107" s="174" t="s">
        <v>2</v>
      </c>
      <c r="K107" s="174" t="s">
        <v>2</v>
      </c>
      <c r="L107" s="174" t="s">
        <v>2</v>
      </c>
      <c r="M107" s="174"/>
      <c r="N107" s="117">
        <v>500000</v>
      </c>
      <c r="O107" s="117">
        <v>265651.43824027071</v>
      </c>
      <c r="P107" s="117">
        <v>166666.66666666666</v>
      </c>
      <c r="Q107" s="117">
        <v>75296.108291032142</v>
      </c>
      <c r="R107" s="117">
        <v>24534.686971235191</v>
      </c>
      <c r="S107" s="117">
        <v>500000</v>
      </c>
      <c r="T107" s="117">
        <v>265651.43824027071</v>
      </c>
      <c r="U107" s="117">
        <v>166666.66666666666</v>
      </c>
      <c r="V107" s="117">
        <v>75296.108291032142</v>
      </c>
      <c r="W107" s="117">
        <v>24534.686971235191</v>
      </c>
      <c r="X107" s="454">
        <v>3080.0000000000005</v>
      </c>
      <c r="Y107" s="454"/>
      <c r="Z107" s="454">
        <v>3300.0000000000005</v>
      </c>
      <c r="AA107" s="454"/>
      <c r="AB107" s="454">
        <v>2750</v>
      </c>
      <c r="AC107" s="454"/>
      <c r="AD107" s="175"/>
      <c r="AE107" s="175"/>
      <c r="AF107" s="175"/>
      <c r="AG107" s="175"/>
      <c r="AH107" s="175"/>
      <c r="AI107" s="176"/>
      <c r="AJ107" s="177"/>
      <c r="AK107" s="11"/>
      <c r="AL107" s="177"/>
      <c r="AM107" s="11"/>
      <c r="AN107" s="177" t="s">
        <v>29</v>
      </c>
      <c r="AO107" s="11" t="s">
        <v>29</v>
      </c>
      <c r="AP107" s="177" t="s">
        <v>29</v>
      </c>
      <c r="AQ107" s="11"/>
      <c r="AR107" s="177" t="s">
        <v>29</v>
      </c>
    </row>
    <row r="108" spans="1:45" s="67" customFormat="1" outlineLevel="1">
      <c r="A108" s="169" t="s">
        <v>49</v>
      </c>
      <c r="B108" s="170" t="s">
        <v>5</v>
      </c>
      <c r="C108" s="171" t="s">
        <v>345</v>
      </c>
      <c r="D108" s="179"/>
      <c r="E108" s="172" t="s">
        <v>437</v>
      </c>
      <c r="F108" s="173">
        <v>0.60416666666666663</v>
      </c>
      <c r="G108" s="174" t="s">
        <v>2</v>
      </c>
      <c r="H108" s="72"/>
      <c r="I108" s="72"/>
      <c r="J108" s="72"/>
      <c r="K108" s="72"/>
      <c r="L108" s="72"/>
      <c r="M108" s="174"/>
      <c r="N108" s="117">
        <v>1400000</v>
      </c>
      <c r="O108" s="117">
        <v>696837.34939759038</v>
      </c>
      <c r="P108" s="117">
        <v>676807.22891566262</v>
      </c>
      <c r="Q108" s="117">
        <v>327861.44578313251</v>
      </c>
      <c r="R108" s="117">
        <v>132831.32530120484</v>
      </c>
      <c r="S108" s="117">
        <v>1300000</v>
      </c>
      <c r="T108" s="117">
        <v>647063.2530120482</v>
      </c>
      <c r="U108" s="117">
        <v>628463.85542168678</v>
      </c>
      <c r="V108" s="117">
        <v>304442.77108433732</v>
      </c>
      <c r="W108" s="117">
        <v>123343.3734939759</v>
      </c>
      <c r="X108" s="454">
        <v>12430.000000000002</v>
      </c>
      <c r="Y108" s="454"/>
      <c r="Z108" s="454">
        <v>12320.000000000002</v>
      </c>
      <c r="AA108" s="454"/>
      <c r="AB108" s="454">
        <v>10230</v>
      </c>
      <c r="AC108" s="454"/>
      <c r="AD108" s="191"/>
      <c r="AE108" s="191"/>
      <c r="AF108" s="191"/>
      <c r="AG108" s="191"/>
      <c r="AH108" s="191"/>
      <c r="AJ108" s="177" t="s">
        <v>6</v>
      </c>
      <c r="AK108" s="11" t="s">
        <v>6</v>
      </c>
      <c r="AL108" s="177" t="s">
        <v>6</v>
      </c>
      <c r="AM108" s="11"/>
      <c r="AN108" s="177" t="s">
        <v>29</v>
      </c>
      <c r="AP108" s="177" t="s">
        <v>6</v>
      </c>
      <c r="AQ108" s="11" t="s">
        <v>6</v>
      </c>
      <c r="AR108" s="177" t="s">
        <v>6</v>
      </c>
    </row>
    <row r="109" spans="1:45" s="67" customFormat="1" outlineLevel="1">
      <c r="A109" s="169" t="s">
        <v>49</v>
      </c>
      <c r="B109" s="170" t="s">
        <v>5</v>
      </c>
      <c r="C109" s="171" t="s">
        <v>349</v>
      </c>
      <c r="D109" s="179" t="s">
        <v>432</v>
      </c>
      <c r="E109" s="172" t="s">
        <v>435</v>
      </c>
      <c r="F109" s="173" t="s">
        <v>265</v>
      </c>
      <c r="G109" s="174" t="s">
        <v>2</v>
      </c>
      <c r="I109" s="174"/>
      <c r="J109" s="174"/>
      <c r="K109" s="174"/>
      <c r="L109" s="174"/>
      <c r="M109" s="174"/>
      <c r="N109" s="117">
        <v>800000</v>
      </c>
      <c r="O109" s="117">
        <v>437105.75139146566</v>
      </c>
      <c r="P109" s="117">
        <v>330241.18738404452</v>
      </c>
      <c r="Q109" s="117">
        <v>158812.6159554731</v>
      </c>
      <c r="R109" s="117">
        <v>43784.786641929495</v>
      </c>
      <c r="S109" s="117">
        <v>750000</v>
      </c>
      <c r="T109" s="117">
        <v>409786.64192949905</v>
      </c>
      <c r="U109" s="117">
        <v>309601.11317254172</v>
      </c>
      <c r="V109" s="117">
        <v>148886.82745825601</v>
      </c>
      <c r="W109" s="117">
        <v>41048.237476808899</v>
      </c>
      <c r="X109" s="454">
        <v>6270.0000000000009</v>
      </c>
      <c r="Y109" s="454"/>
      <c r="Z109" s="454">
        <v>6270.0000000000009</v>
      </c>
      <c r="AA109" s="454"/>
      <c r="AB109" s="454">
        <v>5170</v>
      </c>
      <c r="AC109" s="454"/>
      <c r="AD109" s="175"/>
      <c r="AE109" s="175"/>
      <c r="AF109" s="175"/>
      <c r="AG109" s="175"/>
      <c r="AH109" s="175"/>
      <c r="AI109" s="176"/>
      <c r="AJ109" s="177"/>
      <c r="AK109" s="11"/>
      <c r="AL109" s="177"/>
      <c r="AM109" s="11"/>
      <c r="AN109" s="177" t="s">
        <v>29</v>
      </c>
      <c r="AO109" s="11"/>
      <c r="AP109" s="177"/>
      <c r="AQ109" s="11"/>
      <c r="AR109" s="177"/>
    </row>
    <row r="110" spans="1:45" s="67" customFormat="1" outlineLevel="1">
      <c r="A110" s="169" t="s">
        <v>49</v>
      </c>
      <c r="B110" s="170" t="s">
        <v>5</v>
      </c>
      <c r="C110" s="171" t="s">
        <v>346</v>
      </c>
      <c r="D110" s="179"/>
      <c r="E110" s="172" t="s">
        <v>438</v>
      </c>
      <c r="F110" s="173" t="s">
        <v>243</v>
      </c>
      <c r="G110" s="174"/>
      <c r="H110" s="72"/>
      <c r="I110" s="72"/>
      <c r="J110" s="72"/>
      <c r="K110" s="72"/>
      <c r="L110" s="72"/>
      <c r="M110" s="174" t="s">
        <v>2</v>
      </c>
      <c r="N110" s="117">
        <v>1050000</v>
      </c>
      <c r="O110" s="117">
        <v>518531.82751540042</v>
      </c>
      <c r="P110" s="117">
        <v>489425.05133470229</v>
      </c>
      <c r="Q110" s="117">
        <v>238244.35318275154</v>
      </c>
      <c r="R110" s="117">
        <v>81930.184804928125</v>
      </c>
      <c r="S110" s="117">
        <v>1000000</v>
      </c>
      <c r="T110" s="117">
        <v>493839.83572895278</v>
      </c>
      <c r="U110" s="117">
        <v>466119.09650924028</v>
      </c>
      <c r="V110" s="117">
        <v>226899.38398357292</v>
      </c>
      <c r="W110" s="117">
        <v>78028.7474332649</v>
      </c>
      <c r="X110" s="454">
        <v>8910</v>
      </c>
      <c r="Y110" s="454"/>
      <c r="Z110" s="454">
        <v>9020</v>
      </c>
      <c r="AA110" s="454"/>
      <c r="AB110" s="454">
        <v>7480.0000000000009</v>
      </c>
      <c r="AC110" s="454"/>
      <c r="AD110" s="175"/>
      <c r="AE110" s="175"/>
      <c r="AF110" s="175"/>
      <c r="AG110" s="175"/>
      <c r="AH110" s="175"/>
      <c r="AI110" s="176"/>
      <c r="AJ110" s="177"/>
      <c r="AK110" s="11" t="s">
        <v>29</v>
      </c>
      <c r="AL110" s="177"/>
      <c r="AM110" s="11"/>
      <c r="AN110" s="177" t="s">
        <v>29</v>
      </c>
      <c r="AO110" s="11"/>
      <c r="AP110" s="177"/>
      <c r="AQ110" s="11"/>
      <c r="AR110" s="177"/>
    </row>
    <row r="111" spans="1:45" s="67" customFormat="1" outlineLevel="1">
      <c r="A111" s="169" t="s">
        <v>49</v>
      </c>
      <c r="B111" s="170" t="s">
        <v>5</v>
      </c>
      <c r="C111" s="171" t="s">
        <v>350</v>
      </c>
      <c r="D111" s="179"/>
      <c r="E111" s="172" t="s">
        <v>436</v>
      </c>
      <c r="F111" s="173" t="s">
        <v>269</v>
      </c>
      <c r="I111" s="174"/>
      <c r="J111" s="174"/>
      <c r="K111" s="174"/>
      <c r="L111" s="174"/>
      <c r="M111" s="174" t="s">
        <v>2</v>
      </c>
      <c r="N111" s="117">
        <v>850000</v>
      </c>
      <c r="O111" s="117">
        <v>505673.38282078475</v>
      </c>
      <c r="P111" s="117">
        <v>368663.83881230117</v>
      </c>
      <c r="Q111" s="117">
        <v>165853.6585365854</v>
      </c>
      <c r="R111" s="117">
        <v>39660.657476139982</v>
      </c>
      <c r="S111" s="117">
        <v>800000</v>
      </c>
      <c r="T111" s="117">
        <v>475927.88971367979</v>
      </c>
      <c r="U111" s="117">
        <v>346977.73064687167</v>
      </c>
      <c r="V111" s="117">
        <v>156097.56097560975</v>
      </c>
      <c r="W111" s="117">
        <v>37327.677624602336</v>
      </c>
      <c r="X111" s="454">
        <v>6930.0000000000009</v>
      </c>
      <c r="Y111" s="454"/>
      <c r="Z111" s="454">
        <v>7040.0000000000009</v>
      </c>
      <c r="AA111" s="454"/>
      <c r="AB111" s="454">
        <v>5720.0000000000009</v>
      </c>
      <c r="AC111" s="454"/>
      <c r="AD111" s="175"/>
      <c r="AE111" s="175"/>
      <c r="AF111" s="175"/>
      <c r="AG111" s="175"/>
      <c r="AH111" s="175"/>
      <c r="AI111" s="176"/>
      <c r="AJ111" s="177"/>
      <c r="AK111" s="11" t="s">
        <v>29</v>
      </c>
      <c r="AL111" s="177"/>
      <c r="AM111" s="11"/>
      <c r="AN111" s="177" t="s">
        <v>29</v>
      </c>
      <c r="AO111" s="11"/>
      <c r="AP111" s="177"/>
      <c r="AQ111" s="11"/>
      <c r="AR111" s="177"/>
    </row>
    <row r="112" spans="1:45" s="67" customFormat="1" outlineLevel="1">
      <c r="A112" s="169" t="s">
        <v>49</v>
      </c>
      <c r="B112" s="170" t="s">
        <v>5</v>
      </c>
      <c r="C112" s="171" t="s">
        <v>180</v>
      </c>
      <c r="D112" s="179"/>
      <c r="E112" s="172" t="s">
        <v>430</v>
      </c>
      <c r="F112" s="173">
        <v>0.72569444444444453</v>
      </c>
      <c r="G112" s="72"/>
      <c r="H112" s="174" t="s">
        <v>2</v>
      </c>
      <c r="I112" s="174" t="s">
        <v>2</v>
      </c>
      <c r="J112" s="174" t="s">
        <v>2</v>
      </c>
      <c r="K112" s="174" t="s">
        <v>2</v>
      </c>
      <c r="L112" s="174" t="s">
        <v>2</v>
      </c>
      <c r="M112" s="72"/>
      <c r="N112" s="117">
        <v>1000000</v>
      </c>
      <c r="O112" s="117">
        <v>532467.53246753244</v>
      </c>
      <c r="P112" s="117">
        <v>329258.97631779982</v>
      </c>
      <c r="Q112" s="117">
        <v>148204.73644003057</v>
      </c>
      <c r="R112" s="117">
        <v>45836.516424751724</v>
      </c>
      <c r="S112" s="117">
        <v>900000</v>
      </c>
      <c r="T112" s="117">
        <v>479220.77922077919</v>
      </c>
      <c r="U112" s="117">
        <v>296333.07868601987</v>
      </c>
      <c r="V112" s="117">
        <v>133384.26279602753</v>
      </c>
      <c r="W112" s="117">
        <v>41252.864782276549</v>
      </c>
      <c r="X112" s="454">
        <v>6380.0000000000009</v>
      </c>
      <c r="Y112" s="454"/>
      <c r="Z112" s="454">
        <v>6160.0000000000009</v>
      </c>
      <c r="AA112" s="454"/>
      <c r="AB112" s="454">
        <v>5060</v>
      </c>
      <c r="AC112" s="454"/>
      <c r="AD112" s="191"/>
      <c r="AE112" s="191"/>
      <c r="AF112" s="191"/>
      <c r="AG112" s="191"/>
      <c r="AH112" s="191"/>
      <c r="AJ112" s="177" t="s">
        <v>6</v>
      </c>
      <c r="AK112" s="11"/>
      <c r="AL112" s="177" t="s">
        <v>6</v>
      </c>
      <c r="AM112" s="11" t="s">
        <v>6</v>
      </c>
      <c r="AN112" s="177" t="s">
        <v>6</v>
      </c>
      <c r="AO112" s="11" t="s">
        <v>29</v>
      </c>
      <c r="AP112" s="177" t="s">
        <v>29</v>
      </c>
      <c r="AR112" s="177" t="s">
        <v>29</v>
      </c>
    </row>
    <row r="113" spans="1:44" s="67" customFormat="1" outlineLevel="1">
      <c r="A113" s="169" t="s">
        <v>49</v>
      </c>
      <c r="B113" s="170" t="s">
        <v>5</v>
      </c>
      <c r="C113" s="171" t="s">
        <v>181</v>
      </c>
      <c r="D113" s="179"/>
      <c r="E113" s="172" t="s">
        <v>430</v>
      </c>
      <c r="F113" s="173">
        <v>0.74305555555555547</v>
      </c>
      <c r="G113" s="72"/>
      <c r="H113" s="174" t="s">
        <v>2</v>
      </c>
      <c r="I113" s="174" t="s">
        <v>2</v>
      </c>
      <c r="J113" s="174" t="s">
        <v>2</v>
      </c>
      <c r="K113" s="174" t="s">
        <v>2</v>
      </c>
      <c r="L113" s="174" t="s">
        <v>2</v>
      </c>
      <c r="M113" s="72"/>
      <c r="N113" s="117">
        <v>1200000</v>
      </c>
      <c r="O113" s="117">
        <v>645118.73350923473</v>
      </c>
      <c r="P113" s="117">
        <v>414775.72559366754</v>
      </c>
      <c r="Q113" s="117">
        <v>178100.26385224276</v>
      </c>
      <c r="R113" s="117">
        <v>45118.733509234829</v>
      </c>
      <c r="S113" s="117">
        <v>1000000</v>
      </c>
      <c r="T113" s="117">
        <v>537598.94459102897</v>
      </c>
      <c r="U113" s="117">
        <v>345646.43799472292</v>
      </c>
      <c r="V113" s="117">
        <v>148416.88654353563</v>
      </c>
      <c r="W113" s="117">
        <v>37598.944591029023</v>
      </c>
      <c r="X113" s="454">
        <v>8250</v>
      </c>
      <c r="Y113" s="454"/>
      <c r="Z113" s="454">
        <v>7370.0000000000009</v>
      </c>
      <c r="AA113" s="454"/>
      <c r="AB113" s="454">
        <v>6050.0000000000009</v>
      </c>
      <c r="AC113" s="454"/>
      <c r="AD113" s="191"/>
      <c r="AE113" s="191"/>
      <c r="AF113" s="191"/>
      <c r="AG113" s="191"/>
      <c r="AH113" s="191"/>
      <c r="AJ113" s="177" t="s">
        <v>6</v>
      </c>
      <c r="AK113" s="11"/>
      <c r="AL113" s="177" t="s">
        <v>6</v>
      </c>
      <c r="AM113" s="11" t="s">
        <v>6</v>
      </c>
      <c r="AN113" s="177" t="s">
        <v>6</v>
      </c>
      <c r="AO113" s="11" t="s">
        <v>29</v>
      </c>
      <c r="AP113" s="177" t="s">
        <v>29</v>
      </c>
      <c r="AR113" s="177" t="s">
        <v>29</v>
      </c>
    </row>
    <row r="114" spans="1:44" s="67" customFormat="1" outlineLevel="1">
      <c r="A114" s="169" t="s">
        <v>49</v>
      </c>
      <c r="B114" s="170" t="s">
        <v>5</v>
      </c>
      <c r="C114" s="171" t="s">
        <v>242</v>
      </c>
      <c r="D114" s="179" t="s">
        <v>432</v>
      </c>
      <c r="E114" s="172" t="s">
        <v>431</v>
      </c>
      <c r="F114" s="173" t="s">
        <v>262</v>
      </c>
      <c r="G114" s="174" t="s">
        <v>2</v>
      </c>
      <c r="H114" s="174"/>
      <c r="I114" s="174"/>
      <c r="J114" s="174"/>
      <c r="K114" s="174"/>
      <c r="L114" s="174"/>
      <c r="M114" s="72"/>
      <c r="N114" s="117">
        <v>950000</v>
      </c>
      <c r="O114" s="117">
        <v>510572.68722466956</v>
      </c>
      <c r="P114" s="117">
        <v>382511.01321585901</v>
      </c>
      <c r="Q114" s="117">
        <v>175770.92511013214</v>
      </c>
      <c r="R114" s="117">
        <v>41850.220264317177</v>
      </c>
      <c r="S114" s="117">
        <v>750000</v>
      </c>
      <c r="T114" s="117">
        <v>403083.70044052863</v>
      </c>
      <c r="U114" s="117">
        <v>301982.37885462557</v>
      </c>
      <c r="V114" s="117">
        <v>138766.51982378855</v>
      </c>
      <c r="W114" s="117">
        <v>33039.64757709251</v>
      </c>
      <c r="X114" s="454">
        <v>7260.0000000000009</v>
      </c>
      <c r="Y114" s="454"/>
      <c r="Z114" s="454">
        <v>6160.0000000000009</v>
      </c>
      <c r="AA114" s="454"/>
      <c r="AB114" s="454">
        <v>5170</v>
      </c>
      <c r="AC114" s="454"/>
      <c r="AD114" s="191"/>
      <c r="AE114" s="191"/>
      <c r="AF114" s="191"/>
      <c r="AG114" s="191"/>
      <c r="AH114" s="191"/>
      <c r="AJ114" s="177"/>
      <c r="AK114" s="11"/>
      <c r="AL114" s="177"/>
      <c r="AM114" s="11"/>
      <c r="AN114" s="177"/>
      <c r="AO114" s="11" t="s">
        <v>29</v>
      </c>
      <c r="AP114" s="177" t="s">
        <v>29</v>
      </c>
      <c r="AQ114" s="11" t="s">
        <v>29</v>
      </c>
      <c r="AR114" s="177" t="s">
        <v>29</v>
      </c>
    </row>
    <row r="115" spans="1:44" s="67" customFormat="1" outlineLevel="1">
      <c r="A115" s="169" t="s">
        <v>49</v>
      </c>
      <c r="B115" s="170" t="s">
        <v>5</v>
      </c>
      <c r="C115" s="171" t="s">
        <v>351</v>
      </c>
      <c r="D115" s="187"/>
      <c r="E115" s="172" t="s">
        <v>465</v>
      </c>
      <c r="F115" s="173">
        <v>0.72569444444444453</v>
      </c>
      <c r="G115" s="174"/>
      <c r="H115" s="174"/>
      <c r="I115" s="174"/>
      <c r="J115" s="174"/>
      <c r="K115" s="174"/>
      <c r="L115" s="174"/>
      <c r="M115" s="174" t="s">
        <v>2</v>
      </c>
      <c r="N115" s="117">
        <v>500000</v>
      </c>
      <c r="O115" s="117">
        <v>262732.91925465839</v>
      </c>
      <c r="P115" s="117">
        <v>241614.90683229815</v>
      </c>
      <c r="Q115" s="117">
        <v>109316.7701863354</v>
      </c>
      <c r="R115" s="117">
        <v>37267.080745341613</v>
      </c>
      <c r="S115" s="117">
        <v>500000</v>
      </c>
      <c r="T115" s="117">
        <v>262732.91925465839</v>
      </c>
      <c r="U115" s="117">
        <v>241614.90683229815</v>
      </c>
      <c r="V115" s="117">
        <v>109316.7701863354</v>
      </c>
      <c r="W115" s="117">
        <v>37267.080745341613</v>
      </c>
      <c r="X115" s="454">
        <v>4620</v>
      </c>
      <c r="Y115" s="454"/>
      <c r="Z115" s="454">
        <v>4950</v>
      </c>
      <c r="AA115" s="454"/>
      <c r="AB115" s="454">
        <v>4180</v>
      </c>
      <c r="AC115" s="454"/>
      <c r="AD115" s="175"/>
      <c r="AE115" s="175"/>
      <c r="AF115" s="175"/>
      <c r="AG115" s="175"/>
      <c r="AH115" s="175"/>
      <c r="AI115" s="176"/>
      <c r="AJ115" s="177" t="s">
        <v>6</v>
      </c>
      <c r="AK115" s="11"/>
      <c r="AL115" s="177" t="s">
        <v>6</v>
      </c>
      <c r="AM115" s="11" t="s">
        <v>6</v>
      </c>
      <c r="AN115" s="177" t="s">
        <v>29</v>
      </c>
      <c r="AO115" s="11" t="s">
        <v>6</v>
      </c>
      <c r="AP115" s="177" t="s">
        <v>6</v>
      </c>
      <c r="AQ115" s="11" t="s">
        <v>6</v>
      </c>
      <c r="AR115" s="177" t="s">
        <v>6</v>
      </c>
    </row>
    <row r="116" spans="1:44" s="67" customFormat="1" outlineLevel="1">
      <c r="A116" s="169" t="s">
        <v>49</v>
      </c>
      <c r="B116" s="170" t="s">
        <v>5</v>
      </c>
      <c r="C116" s="171" t="s">
        <v>352</v>
      </c>
      <c r="D116" s="187"/>
      <c r="E116" s="172" t="s">
        <v>465</v>
      </c>
      <c r="F116" s="173">
        <v>0.74305555555555547</v>
      </c>
      <c r="G116" s="174"/>
      <c r="H116" s="174"/>
      <c r="I116" s="174"/>
      <c r="J116" s="174"/>
      <c r="K116" s="174"/>
      <c r="L116" s="174"/>
      <c r="M116" s="174" t="s">
        <v>2</v>
      </c>
      <c r="N116" s="117">
        <v>700000</v>
      </c>
      <c r="O116" s="117">
        <v>367826.08695652167</v>
      </c>
      <c r="P116" s="117">
        <v>338260.86956521735</v>
      </c>
      <c r="Q116" s="117">
        <v>153043.47826086957</v>
      </c>
      <c r="R116" s="117">
        <v>52173.913043478264</v>
      </c>
      <c r="S116" s="117">
        <v>650000</v>
      </c>
      <c r="T116" s="117">
        <v>341552.79503105587</v>
      </c>
      <c r="U116" s="117">
        <v>314099.37888198759</v>
      </c>
      <c r="V116" s="117">
        <v>142111.80124223602</v>
      </c>
      <c r="W116" s="117">
        <v>48447.204968944097</v>
      </c>
      <c r="X116" s="454">
        <v>6600.0000000000009</v>
      </c>
      <c r="Y116" s="454"/>
      <c r="Z116" s="454">
        <v>6490.0000000000009</v>
      </c>
      <c r="AA116" s="454"/>
      <c r="AB116" s="454">
        <v>5390</v>
      </c>
      <c r="AC116" s="454"/>
      <c r="AD116" s="175"/>
      <c r="AE116" s="175"/>
      <c r="AF116" s="175"/>
      <c r="AG116" s="175"/>
      <c r="AH116" s="175"/>
      <c r="AI116" s="176"/>
      <c r="AJ116" s="177" t="s">
        <v>6</v>
      </c>
      <c r="AK116" s="11" t="s">
        <v>29</v>
      </c>
      <c r="AL116" s="177" t="s">
        <v>6</v>
      </c>
      <c r="AM116" s="11" t="s">
        <v>6</v>
      </c>
      <c r="AN116" s="177" t="s">
        <v>29</v>
      </c>
      <c r="AO116" s="11" t="s">
        <v>6</v>
      </c>
      <c r="AP116" s="177" t="s">
        <v>6</v>
      </c>
      <c r="AQ116" s="11" t="s">
        <v>6</v>
      </c>
      <c r="AR116" s="177" t="s">
        <v>6</v>
      </c>
    </row>
    <row r="117" spans="1:44" s="67" customFormat="1" outlineLevel="1">
      <c r="A117" s="169" t="s">
        <v>49</v>
      </c>
      <c r="B117" s="170" t="s">
        <v>5</v>
      </c>
      <c r="C117" s="171" t="s">
        <v>353</v>
      </c>
      <c r="D117" s="187"/>
      <c r="E117" s="172" t="s">
        <v>18</v>
      </c>
      <c r="F117" s="173">
        <v>0.78819444444444453</v>
      </c>
      <c r="G117" s="174" t="s">
        <v>2</v>
      </c>
      <c r="H117" s="174" t="s">
        <v>2</v>
      </c>
      <c r="I117" s="174" t="s">
        <v>2</v>
      </c>
      <c r="J117" s="174" t="s">
        <v>2</v>
      </c>
      <c r="K117" s="174" t="s">
        <v>2</v>
      </c>
      <c r="L117" s="174" t="s">
        <v>2</v>
      </c>
      <c r="M117" s="174" t="s">
        <v>2</v>
      </c>
      <c r="N117" s="117">
        <v>1400000</v>
      </c>
      <c r="O117" s="117">
        <v>765400.84388185653</v>
      </c>
      <c r="P117" s="117">
        <v>539240.50632911397</v>
      </c>
      <c r="Q117" s="117">
        <v>229535.86497890297</v>
      </c>
      <c r="R117" s="117">
        <v>52320.675105485228</v>
      </c>
      <c r="S117" s="117">
        <v>1250000</v>
      </c>
      <c r="T117" s="117">
        <v>683393.61060880043</v>
      </c>
      <c r="U117" s="117">
        <v>481464.73779385164</v>
      </c>
      <c r="V117" s="117">
        <v>204942.73658830623</v>
      </c>
      <c r="W117" s="117">
        <v>46714.888487040385</v>
      </c>
      <c r="X117" s="454">
        <v>12760.000000000002</v>
      </c>
      <c r="Y117" s="454"/>
      <c r="Z117" s="454">
        <v>12430.000000000002</v>
      </c>
      <c r="AA117" s="454"/>
      <c r="AB117" s="454">
        <v>10230</v>
      </c>
      <c r="AC117" s="454"/>
      <c r="AD117" s="175"/>
      <c r="AE117" s="175"/>
      <c r="AF117" s="175"/>
      <c r="AG117" s="175"/>
      <c r="AH117" s="175"/>
      <c r="AI117" s="176"/>
      <c r="AJ117" s="177" t="s">
        <v>6</v>
      </c>
      <c r="AK117" s="11" t="s">
        <v>6</v>
      </c>
      <c r="AL117" s="177" t="s">
        <v>6</v>
      </c>
      <c r="AM117" s="11" t="s">
        <v>29</v>
      </c>
      <c r="AN117" s="177" t="s">
        <v>6</v>
      </c>
      <c r="AO117" s="11" t="s">
        <v>6</v>
      </c>
      <c r="AP117" s="177" t="s">
        <v>6</v>
      </c>
      <c r="AQ117" s="11" t="s">
        <v>6</v>
      </c>
      <c r="AR117" s="177" t="s">
        <v>6</v>
      </c>
    </row>
    <row r="118" spans="1:44" s="67" customFormat="1" outlineLevel="1">
      <c r="A118" s="169" t="s">
        <v>49</v>
      </c>
      <c r="B118" s="170" t="s">
        <v>5</v>
      </c>
      <c r="C118" s="171" t="s">
        <v>354</v>
      </c>
      <c r="D118" s="187"/>
      <c r="E118" s="172" t="s">
        <v>17</v>
      </c>
      <c r="F118" s="173" t="s">
        <v>10</v>
      </c>
      <c r="G118" s="174" t="s">
        <v>2</v>
      </c>
      <c r="H118" s="174" t="s">
        <v>2</v>
      </c>
      <c r="I118" s="174" t="s">
        <v>2</v>
      </c>
      <c r="J118" s="174" t="s">
        <v>2</v>
      </c>
      <c r="K118" s="174" t="s">
        <v>2</v>
      </c>
      <c r="L118" s="174" t="s">
        <v>2</v>
      </c>
      <c r="M118" s="174" t="s">
        <v>2</v>
      </c>
      <c r="N118" s="117">
        <v>2400000</v>
      </c>
      <c r="O118" s="117">
        <v>1313456.2573558257</v>
      </c>
      <c r="P118" s="117">
        <v>1044174.1859552765</v>
      </c>
      <c r="Q118" s="117">
        <v>450058.84660651238</v>
      </c>
      <c r="R118" s="117">
        <v>100745.39034915653</v>
      </c>
      <c r="S118" s="117">
        <v>2200000</v>
      </c>
      <c r="T118" s="117">
        <v>1204001.5692428404</v>
      </c>
      <c r="U118" s="117">
        <v>957159.67045900354</v>
      </c>
      <c r="V118" s="117">
        <v>412553.94272263627</v>
      </c>
      <c r="W118" s="117">
        <v>92349.941153393491</v>
      </c>
      <c r="X118" s="454">
        <v>26510.000000000004</v>
      </c>
      <c r="Y118" s="454"/>
      <c r="Z118" s="454">
        <v>26180.000000000004</v>
      </c>
      <c r="AA118" s="454"/>
      <c r="AB118" s="454">
        <v>21670</v>
      </c>
      <c r="AC118" s="454"/>
      <c r="AD118" s="175"/>
      <c r="AE118" s="175"/>
      <c r="AF118" s="175"/>
      <c r="AG118" s="175"/>
      <c r="AH118" s="175"/>
      <c r="AI118" s="176"/>
      <c r="AJ118" s="177" t="s">
        <v>6</v>
      </c>
      <c r="AK118" s="11" t="s">
        <v>6</v>
      </c>
      <c r="AL118" s="177" t="s">
        <v>6</v>
      </c>
      <c r="AM118" s="11" t="s">
        <v>29</v>
      </c>
      <c r="AN118" s="177" t="s">
        <v>6</v>
      </c>
      <c r="AO118" s="11" t="s">
        <v>6</v>
      </c>
      <c r="AP118" s="177" t="s">
        <v>6</v>
      </c>
      <c r="AQ118" s="11" t="s">
        <v>6</v>
      </c>
      <c r="AR118" s="177" t="s">
        <v>6</v>
      </c>
    </row>
    <row r="119" spans="1:44" s="67" customFormat="1" outlineLevel="1">
      <c r="A119" s="169" t="s">
        <v>49</v>
      </c>
      <c r="B119" s="170" t="s">
        <v>5</v>
      </c>
      <c r="C119" s="171" t="s">
        <v>356</v>
      </c>
      <c r="D119" s="187" t="s">
        <v>521</v>
      </c>
      <c r="E119" s="172" t="s">
        <v>461</v>
      </c>
      <c r="F119" s="173">
        <v>0.82986111111111116</v>
      </c>
      <c r="G119" s="174"/>
      <c r="H119" s="174" t="s">
        <v>2</v>
      </c>
      <c r="I119" s="174" t="s">
        <v>2</v>
      </c>
      <c r="J119" s="174" t="s">
        <v>2</v>
      </c>
      <c r="K119" s="174" t="s">
        <v>2</v>
      </c>
      <c r="L119" s="174" t="s">
        <v>2</v>
      </c>
      <c r="M119" s="174" t="s">
        <v>2</v>
      </c>
      <c r="N119" s="117">
        <v>1500000</v>
      </c>
      <c r="O119" s="117">
        <v>823327.61578044598</v>
      </c>
      <c r="P119" s="117">
        <v>710120.06861063454</v>
      </c>
      <c r="Q119" s="117">
        <v>325042.88164665527</v>
      </c>
      <c r="R119" s="117">
        <v>80617.495711835334</v>
      </c>
      <c r="S119" s="117">
        <v>1500000</v>
      </c>
      <c r="T119" s="117">
        <v>823327.61578044598</v>
      </c>
      <c r="U119" s="117">
        <v>710120.06861063454</v>
      </c>
      <c r="V119" s="117">
        <v>325042.88164665527</v>
      </c>
      <c r="W119" s="117">
        <v>80617.495711835334</v>
      </c>
      <c r="X119" s="454">
        <v>24200.000000000004</v>
      </c>
      <c r="Y119" s="454"/>
      <c r="Z119" s="454">
        <v>25630.000000000004</v>
      </c>
      <c r="AA119" s="454"/>
      <c r="AB119" s="454">
        <v>21230</v>
      </c>
      <c r="AC119" s="454"/>
      <c r="AD119" s="175"/>
      <c r="AE119" s="175"/>
      <c r="AF119" s="175"/>
      <c r="AG119" s="175"/>
      <c r="AH119" s="175"/>
      <c r="AI119" s="176"/>
      <c r="AJ119" s="177" t="s">
        <v>6</v>
      </c>
      <c r="AK119" s="11" t="s">
        <v>29</v>
      </c>
      <c r="AL119" s="177" t="s">
        <v>6</v>
      </c>
      <c r="AM119" s="11" t="s">
        <v>6</v>
      </c>
      <c r="AN119" s="177" t="s">
        <v>29</v>
      </c>
      <c r="AO119" s="11" t="s">
        <v>6</v>
      </c>
      <c r="AP119" s="177" t="s">
        <v>6</v>
      </c>
      <c r="AQ119" s="11" t="s">
        <v>6</v>
      </c>
      <c r="AR119" s="177" t="s">
        <v>6</v>
      </c>
    </row>
    <row r="120" spans="1:44" s="67" customFormat="1" outlineLevel="1">
      <c r="A120" s="169" t="s">
        <v>49</v>
      </c>
      <c r="B120" s="170" t="s">
        <v>5</v>
      </c>
      <c r="C120" s="171" t="s">
        <v>460</v>
      </c>
      <c r="D120" s="187" t="s">
        <v>462</v>
      </c>
      <c r="E120" s="172" t="s">
        <v>463</v>
      </c>
      <c r="F120" s="173">
        <v>0.73611111111111116</v>
      </c>
      <c r="G120" s="174" t="s">
        <v>2</v>
      </c>
      <c r="I120" s="174"/>
      <c r="J120" s="174"/>
      <c r="K120" s="174"/>
      <c r="L120" s="174"/>
      <c r="M120" s="174"/>
      <c r="N120" s="117"/>
      <c r="O120" s="117"/>
      <c r="P120" s="117"/>
      <c r="Q120" s="117"/>
      <c r="R120" s="117"/>
      <c r="S120" s="117">
        <v>1000000</v>
      </c>
      <c r="T120" s="117">
        <v>468935.03706206154</v>
      </c>
      <c r="U120" s="117">
        <v>563590.54867749044</v>
      </c>
      <c r="V120" s="117">
        <v>295552.15516384813</v>
      </c>
      <c r="W120" s="117">
        <v>109482.72093161901</v>
      </c>
      <c r="X120" s="454"/>
      <c r="Y120" s="454"/>
      <c r="Z120" s="454">
        <v>11770.000000000002</v>
      </c>
      <c r="AA120" s="454"/>
      <c r="AB120" s="454"/>
      <c r="AC120" s="454"/>
      <c r="AD120" s="175"/>
      <c r="AE120" s="175"/>
      <c r="AF120" s="175"/>
      <c r="AG120" s="175"/>
      <c r="AH120" s="175"/>
      <c r="AI120" s="176"/>
      <c r="AJ120" s="177" t="s">
        <v>6</v>
      </c>
      <c r="AK120" s="11" t="s">
        <v>29</v>
      </c>
      <c r="AL120" s="177" t="s">
        <v>6</v>
      </c>
      <c r="AM120" s="11" t="s">
        <v>6</v>
      </c>
      <c r="AN120" s="177" t="s">
        <v>29</v>
      </c>
      <c r="AO120" s="11" t="s">
        <v>6</v>
      </c>
      <c r="AP120" s="177" t="s">
        <v>6</v>
      </c>
      <c r="AQ120" s="11" t="s">
        <v>6</v>
      </c>
      <c r="AR120" s="177" t="s">
        <v>6</v>
      </c>
    </row>
    <row r="121" spans="1:44" s="67" customFormat="1" outlineLevel="1">
      <c r="A121" s="169" t="s">
        <v>49</v>
      </c>
      <c r="B121" s="170" t="s">
        <v>5</v>
      </c>
      <c r="C121" s="171" t="s">
        <v>357</v>
      </c>
      <c r="D121" s="187" t="s">
        <v>522</v>
      </c>
      <c r="E121" s="172" t="s">
        <v>523</v>
      </c>
      <c r="F121" s="173" t="s">
        <v>464</v>
      </c>
      <c r="G121" s="174"/>
      <c r="H121" s="174" t="s">
        <v>2</v>
      </c>
      <c r="I121" s="174" t="s">
        <v>2</v>
      </c>
      <c r="J121" s="174" t="s">
        <v>2</v>
      </c>
      <c r="K121" s="174" t="s">
        <v>2</v>
      </c>
      <c r="L121" s="174" t="s">
        <v>2</v>
      </c>
      <c r="M121" s="174"/>
      <c r="N121" s="117">
        <v>850000</v>
      </c>
      <c r="O121" s="117">
        <v>465848.67075664626</v>
      </c>
      <c r="P121" s="117">
        <v>453680.98159509205</v>
      </c>
      <c r="Q121" s="117">
        <v>220756.64621676892</v>
      </c>
      <c r="R121" s="117">
        <v>65184.049079754601</v>
      </c>
      <c r="S121" s="117">
        <v>850000</v>
      </c>
      <c r="T121" s="117">
        <v>465848.67075664626</v>
      </c>
      <c r="U121" s="117">
        <v>453680.98159509205</v>
      </c>
      <c r="V121" s="117">
        <v>220756.64621676892</v>
      </c>
      <c r="W121" s="117">
        <v>65184.049079754601</v>
      </c>
      <c r="X121" s="454">
        <v>15070.000000000002</v>
      </c>
      <c r="Y121" s="454"/>
      <c r="Z121" s="454">
        <v>16390</v>
      </c>
      <c r="AA121" s="454"/>
      <c r="AB121" s="454">
        <v>13640.000000000002</v>
      </c>
      <c r="AC121" s="454"/>
      <c r="AD121" s="175"/>
      <c r="AE121" s="175"/>
      <c r="AF121" s="175"/>
      <c r="AG121" s="175"/>
      <c r="AH121" s="175"/>
      <c r="AI121" s="176"/>
      <c r="AJ121" s="177"/>
      <c r="AK121" s="11" t="s">
        <v>29</v>
      </c>
      <c r="AL121" s="177"/>
      <c r="AM121" s="11"/>
      <c r="AN121" s="177" t="s">
        <v>29</v>
      </c>
      <c r="AO121" s="11"/>
      <c r="AP121" s="177"/>
      <c r="AQ121" s="11"/>
      <c r="AR121" s="177"/>
    </row>
    <row r="122" spans="1:44" s="67" customFormat="1" outlineLevel="1">
      <c r="A122" s="169" t="s">
        <v>49</v>
      </c>
      <c r="B122" s="170" t="s">
        <v>5</v>
      </c>
      <c r="C122" s="171" t="s">
        <v>355</v>
      </c>
      <c r="D122" s="179" t="s">
        <v>519</v>
      </c>
      <c r="E122" s="172" t="s">
        <v>239</v>
      </c>
      <c r="F122" s="173">
        <v>0.82986111111111116</v>
      </c>
      <c r="G122" s="174" t="s">
        <v>2</v>
      </c>
      <c r="H122" s="174"/>
      <c r="I122" s="174"/>
      <c r="J122" s="174"/>
      <c r="K122" s="174"/>
      <c r="L122" s="174"/>
      <c r="M122" s="174"/>
      <c r="N122" s="117">
        <v>1800000</v>
      </c>
      <c r="O122" s="117">
        <v>982753.24675324676</v>
      </c>
      <c r="P122" s="117">
        <v>862129.87012987013</v>
      </c>
      <c r="Q122" s="117">
        <v>395532.46753246756</v>
      </c>
      <c r="R122" s="117">
        <v>94441.558441558445</v>
      </c>
      <c r="S122" s="117">
        <v>1700000</v>
      </c>
      <c r="T122" s="117">
        <v>928155.84415584418</v>
      </c>
      <c r="U122" s="117">
        <v>814233.76623376622</v>
      </c>
      <c r="V122" s="117">
        <v>373558.44155844155</v>
      </c>
      <c r="W122" s="117">
        <v>89194.805194805202</v>
      </c>
      <c r="X122" s="454">
        <v>30250.000000000004</v>
      </c>
      <c r="Y122" s="454"/>
      <c r="Z122" s="454">
        <v>30580.000000000004</v>
      </c>
      <c r="AA122" s="454"/>
      <c r="AB122" s="454"/>
      <c r="AC122" s="454"/>
      <c r="AD122" s="175"/>
      <c r="AE122" s="175"/>
      <c r="AF122" s="175"/>
      <c r="AG122" s="175"/>
      <c r="AH122" s="175"/>
      <c r="AI122" s="176"/>
      <c r="AJ122" s="177"/>
      <c r="AK122" s="11" t="s">
        <v>29</v>
      </c>
      <c r="AL122" s="177"/>
      <c r="AM122" s="11"/>
      <c r="AN122" s="177" t="s">
        <v>29</v>
      </c>
      <c r="AO122" s="11" t="s">
        <v>29</v>
      </c>
      <c r="AP122" s="177"/>
      <c r="AQ122" s="11"/>
      <c r="AR122" s="177"/>
    </row>
    <row r="123" spans="1:44" s="67" customFormat="1" outlineLevel="1">
      <c r="A123" s="169" t="s">
        <v>49</v>
      </c>
      <c r="B123" s="170" t="s">
        <v>5</v>
      </c>
      <c r="C123" s="171" t="s">
        <v>381</v>
      </c>
      <c r="D123" s="187"/>
      <c r="E123" s="172" t="s">
        <v>244</v>
      </c>
      <c r="F123" s="173">
        <v>0.84375</v>
      </c>
      <c r="H123" s="174"/>
      <c r="I123" s="174"/>
      <c r="J123" s="174"/>
      <c r="K123" s="174"/>
      <c r="L123" s="174"/>
      <c r="M123" s="174" t="s">
        <v>2</v>
      </c>
      <c r="N123" s="117">
        <v>750000</v>
      </c>
      <c r="O123" s="117">
        <v>394099.37888198753</v>
      </c>
      <c r="P123" s="117">
        <v>362422.36024844722</v>
      </c>
      <c r="Q123" s="117">
        <v>163975.15527950309</v>
      </c>
      <c r="R123" s="117">
        <v>55900.621118012423</v>
      </c>
      <c r="S123" s="117">
        <v>700000</v>
      </c>
      <c r="T123" s="117">
        <v>367826.08695652167</v>
      </c>
      <c r="U123" s="117">
        <v>338260.86956521735</v>
      </c>
      <c r="V123" s="117">
        <v>153043.47826086957</v>
      </c>
      <c r="W123" s="117">
        <v>52173.913043478264</v>
      </c>
      <c r="X123" s="454">
        <v>12100.000000000002</v>
      </c>
      <c r="Y123" s="454"/>
      <c r="Z123" s="454">
        <v>12320.000000000002</v>
      </c>
      <c r="AA123" s="454"/>
      <c r="AB123" s="454">
        <v>10230</v>
      </c>
      <c r="AC123" s="454"/>
      <c r="AD123" s="175"/>
      <c r="AE123" s="175"/>
      <c r="AF123" s="175"/>
      <c r="AG123" s="175"/>
      <c r="AH123" s="175"/>
      <c r="AI123" s="176"/>
      <c r="AJ123" s="177"/>
      <c r="AK123" s="11" t="s">
        <v>29</v>
      </c>
      <c r="AL123" s="177"/>
      <c r="AM123" s="11"/>
      <c r="AN123" s="177" t="s">
        <v>29</v>
      </c>
      <c r="AO123" s="11"/>
      <c r="AP123" s="177"/>
      <c r="AQ123" s="11"/>
      <c r="AR123" s="177"/>
    </row>
    <row r="124" spans="1:44" s="67" customFormat="1" outlineLevel="1">
      <c r="A124" s="169" t="s">
        <v>49</v>
      </c>
      <c r="B124" s="170" t="s">
        <v>5</v>
      </c>
      <c r="C124" s="171" t="s">
        <v>11</v>
      </c>
      <c r="D124" s="179"/>
      <c r="E124" s="172" t="s">
        <v>167</v>
      </c>
      <c r="F124" s="173">
        <v>0.86805555555555547</v>
      </c>
      <c r="G124" s="181"/>
      <c r="H124" s="174" t="s">
        <v>2</v>
      </c>
      <c r="I124" s="174" t="s">
        <v>2</v>
      </c>
      <c r="J124" s="174" t="s">
        <v>2</v>
      </c>
      <c r="K124" s="174" t="s">
        <v>2</v>
      </c>
      <c r="L124" s="174" t="s">
        <v>2</v>
      </c>
      <c r="M124" s="190"/>
      <c r="N124" s="117">
        <v>1500000</v>
      </c>
      <c r="O124" s="117">
        <v>771935.93314763228</v>
      </c>
      <c r="P124" s="117">
        <v>819986.07242339826</v>
      </c>
      <c r="Q124" s="117">
        <v>465877.43732590525</v>
      </c>
      <c r="R124" s="117">
        <v>132660.1671309192</v>
      </c>
      <c r="S124" s="117">
        <v>1450000</v>
      </c>
      <c r="T124" s="117">
        <v>746204.73537604464</v>
      </c>
      <c r="U124" s="117">
        <v>792653.2033426183</v>
      </c>
      <c r="V124" s="117">
        <v>450348.18941504176</v>
      </c>
      <c r="W124" s="117">
        <v>128238.16155988857</v>
      </c>
      <c r="X124" s="454">
        <v>28380.000000000004</v>
      </c>
      <c r="Y124" s="454"/>
      <c r="Z124" s="454">
        <v>29480.000000000004</v>
      </c>
      <c r="AA124" s="454"/>
      <c r="AB124" s="454">
        <v>24200.000000000004</v>
      </c>
      <c r="AC124" s="454"/>
      <c r="AD124" s="192"/>
      <c r="AE124" s="192"/>
      <c r="AF124" s="192"/>
      <c r="AG124" s="192"/>
      <c r="AH124" s="192"/>
      <c r="AI124" s="193"/>
      <c r="AJ124" s="177" t="s">
        <v>29</v>
      </c>
      <c r="AK124" s="11" t="s">
        <v>6</v>
      </c>
      <c r="AL124" s="177" t="s">
        <v>6</v>
      </c>
      <c r="AM124" s="11" t="s">
        <v>6</v>
      </c>
      <c r="AN124" s="177" t="s">
        <v>6</v>
      </c>
      <c r="AO124" s="11" t="s">
        <v>6</v>
      </c>
      <c r="AP124" s="177" t="s">
        <v>6</v>
      </c>
      <c r="AQ124" s="11" t="s">
        <v>6</v>
      </c>
      <c r="AR124" s="177" t="s">
        <v>6</v>
      </c>
    </row>
    <row r="125" spans="1:44" s="67" customFormat="1" outlineLevel="1">
      <c r="A125" s="169" t="s">
        <v>49</v>
      </c>
      <c r="B125" s="170" t="s">
        <v>5</v>
      </c>
      <c r="C125" s="171" t="s">
        <v>511</v>
      </c>
      <c r="D125" s="187" t="s">
        <v>462</v>
      </c>
      <c r="E125" s="172" t="s">
        <v>463</v>
      </c>
      <c r="F125" s="173">
        <v>0.84722222222222221</v>
      </c>
      <c r="G125" s="174" t="s">
        <v>2</v>
      </c>
      <c r="H125" s="174"/>
      <c r="I125" s="174"/>
      <c r="J125" s="174"/>
      <c r="K125" s="174"/>
      <c r="L125" s="174"/>
      <c r="N125" s="117"/>
      <c r="O125" s="117"/>
      <c r="P125" s="117"/>
      <c r="Q125" s="117"/>
      <c r="R125" s="117"/>
      <c r="S125" s="117">
        <v>1300000</v>
      </c>
      <c r="T125" s="117">
        <v>610519.72448340629</v>
      </c>
      <c r="U125" s="117">
        <v>864495.92986850347</v>
      </c>
      <c r="V125" s="117">
        <v>471321.22730118973</v>
      </c>
      <c r="W125" s="117">
        <v>133500.3130870382</v>
      </c>
      <c r="X125" s="454"/>
      <c r="Y125" s="454"/>
      <c r="Z125" s="454">
        <v>29700.000000000004</v>
      </c>
      <c r="AA125" s="454"/>
      <c r="AB125" s="454"/>
      <c r="AC125" s="454"/>
      <c r="AD125" s="175"/>
      <c r="AE125" s="175"/>
      <c r="AF125" s="175"/>
      <c r="AG125" s="175"/>
      <c r="AH125" s="175"/>
      <c r="AI125" s="176"/>
      <c r="AJ125" s="177"/>
      <c r="AK125" s="11" t="s">
        <v>29</v>
      </c>
      <c r="AL125" s="177"/>
      <c r="AM125" s="11"/>
      <c r="AN125" s="177" t="s">
        <v>29</v>
      </c>
      <c r="AO125" s="11"/>
      <c r="AP125" s="177"/>
      <c r="AQ125" s="11"/>
      <c r="AR125" s="177"/>
    </row>
    <row r="126" spans="1:44" s="67" customFormat="1" outlineLevel="1">
      <c r="A126" s="169" t="s">
        <v>49</v>
      </c>
      <c r="B126" s="170" t="s">
        <v>5</v>
      </c>
      <c r="C126" s="171" t="s">
        <v>512</v>
      </c>
      <c r="D126" s="187" t="s">
        <v>462</v>
      </c>
      <c r="E126" s="172" t="s">
        <v>463</v>
      </c>
      <c r="F126" s="173">
        <v>0.87847222222222221</v>
      </c>
      <c r="G126" s="174" t="s">
        <v>2</v>
      </c>
      <c r="H126" s="174"/>
      <c r="I126" s="174"/>
      <c r="J126" s="174"/>
      <c r="K126" s="174"/>
      <c r="L126" s="174"/>
      <c r="N126" s="117"/>
      <c r="O126" s="117"/>
      <c r="P126" s="117"/>
      <c r="Q126" s="117"/>
      <c r="R126" s="117"/>
      <c r="S126" s="117">
        <v>1400000</v>
      </c>
      <c r="T126" s="117">
        <v>657482.78021289909</v>
      </c>
      <c r="U126" s="117">
        <v>930995.61678146524</v>
      </c>
      <c r="V126" s="117">
        <v>507576.70632435818</v>
      </c>
      <c r="W126" s="117">
        <v>143769.56793988732</v>
      </c>
      <c r="X126" s="454"/>
      <c r="Y126" s="454"/>
      <c r="Z126" s="454">
        <v>31900.000000000004</v>
      </c>
      <c r="AA126" s="454"/>
      <c r="AB126" s="454"/>
      <c r="AC126" s="454"/>
      <c r="AD126" s="175"/>
      <c r="AE126" s="175"/>
      <c r="AF126" s="175"/>
      <c r="AG126" s="175"/>
      <c r="AH126" s="175"/>
      <c r="AI126" s="176"/>
      <c r="AJ126" s="177"/>
      <c r="AK126" s="11" t="s">
        <v>29</v>
      </c>
      <c r="AL126" s="177"/>
      <c r="AM126" s="11"/>
      <c r="AN126" s="177" t="s">
        <v>29</v>
      </c>
      <c r="AO126" s="11"/>
      <c r="AP126" s="177"/>
      <c r="AQ126" s="11"/>
      <c r="AR126" s="177"/>
    </row>
    <row r="127" spans="1:44" s="67" customFormat="1" outlineLevel="1">
      <c r="A127" s="169" t="s">
        <v>49</v>
      </c>
      <c r="B127" s="170" t="s">
        <v>5</v>
      </c>
      <c r="C127" s="171" t="s">
        <v>515</v>
      </c>
      <c r="D127" s="187" t="s">
        <v>462</v>
      </c>
      <c r="E127" s="172" t="s">
        <v>463</v>
      </c>
      <c r="F127" s="173">
        <v>0.90625</v>
      </c>
      <c r="G127" s="174" t="s">
        <v>2</v>
      </c>
      <c r="H127" s="174"/>
      <c r="I127" s="174"/>
      <c r="J127" s="174"/>
      <c r="K127" s="174"/>
      <c r="L127" s="174"/>
      <c r="N127" s="117"/>
      <c r="O127" s="117"/>
      <c r="P127" s="117"/>
      <c r="Q127" s="117"/>
      <c r="R127" s="117"/>
      <c r="S127" s="117">
        <v>1300000</v>
      </c>
      <c r="T127" s="117">
        <v>629985.33724340179</v>
      </c>
      <c r="U127" s="117">
        <v>858000</v>
      </c>
      <c r="V127" s="117">
        <v>492741.93548387097</v>
      </c>
      <c r="W127" s="117">
        <v>169000</v>
      </c>
      <c r="X127" s="454"/>
      <c r="Y127" s="454"/>
      <c r="Z127" s="454">
        <v>34100</v>
      </c>
      <c r="AA127" s="454"/>
      <c r="AB127" s="454"/>
      <c r="AC127" s="454"/>
      <c r="AD127" s="175"/>
      <c r="AE127" s="175"/>
      <c r="AF127" s="175"/>
      <c r="AG127" s="175"/>
      <c r="AH127" s="175"/>
      <c r="AI127" s="176"/>
      <c r="AJ127" s="177"/>
      <c r="AK127" s="11" t="s">
        <v>29</v>
      </c>
      <c r="AL127" s="177"/>
      <c r="AM127" s="11"/>
      <c r="AN127" s="177" t="s">
        <v>29</v>
      </c>
      <c r="AO127" s="11"/>
      <c r="AP127" s="177"/>
      <c r="AQ127" s="11"/>
      <c r="AR127" s="177"/>
    </row>
    <row r="128" spans="1:44" s="67" customFormat="1" outlineLevel="1">
      <c r="A128" s="169" t="s">
        <v>49</v>
      </c>
      <c r="B128" s="170" t="s">
        <v>5</v>
      </c>
      <c r="C128" s="171" t="s">
        <v>513</v>
      </c>
      <c r="D128" s="187" t="s">
        <v>462</v>
      </c>
      <c r="E128" s="172" t="s">
        <v>463</v>
      </c>
      <c r="F128" s="173">
        <v>0.95833333333333337</v>
      </c>
      <c r="G128" s="174" t="s">
        <v>2</v>
      </c>
      <c r="H128" s="174"/>
      <c r="I128" s="174"/>
      <c r="J128" s="174"/>
      <c r="K128" s="174"/>
      <c r="L128" s="174"/>
      <c r="N128" s="117"/>
      <c r="O128" s="117"/>
      <c r="P128" s="117"/>
      <c r="Q128" s="117"/>
      <c r="R128" s="117"/>
      <c r="S128" s="117">
        <v>1000000</v>
      </c>
      <c r="T128" s="117">
        <v>489044.69763365469</v>
      </c>
      <c r="U128" s="117">
        <v>705521.4723926381</v>
      </c>
      <c r="V128" s="117">
        <v>363716.0385626643</v>
      </c>
      <c r="W128" s="117">
        <v>120946.53812445223</v>
      </c>
      <c r="X128" s="454"/>
      <c r="Y128" s="454"/>
      <c r="Z128" s="454">
        <v>14300.000000000002</v>
      </c>
      <c r="AA128" s="454"/>
      <c r="AB128" s="454"/>
      <c r="AC128" s="454"/>
      <c r="AD128" s="175"/>
      <c r="AE128" s="175"/>
      <c r="AF128" s="175"/>
      <c r="AG128" s="175"/>
      <c r="AH128" s="175"/>
      <c r="AI128" s="176"/>
      <c r="AJ128" s="177"/>
      <c r="AK128" s="11" t="s">
        <v>29</v>
      </c>
      <c r="AL128" s="177"/>
      <c r="AM128" s="11"/>
      <c r="AN128" s="177" t="s">
        <v>29</v>
      </c>
      <c r="AO128" s="11"/>
      <c r="AP128" s="177"/>
      <c r="AQ128" s="11"/>
      <c r="AR128" s="177"/>
    </row>
    <row r="129" spans="1:44" s="67" customFormat="1" outlineLevel="1">
      <c r="A129" s="169" t="s">
        <v>49</v>
      </c>
      <c r="B129" s="170" t="s">
        <v>5</v>
      </c>
      <c r="C129" s="171" t="s">
        <v>514</v>
      </c>
      <c r="D129" s="187" t="s">
        <v>462</v>
      </c>
      <c r="E129" s="172" t="s">
        <v>463</v>
      </c>
      <c r="F129" s="173">
        <v>0.97916666666666663</v>
      </c>
      <c r="G129" s="174" t="s">
        <v>2</v>
      </c>
      <c r="H129" s="174"/>
      <c r="I129" s="174"/>
      <c r="J129" s="174"/>
      <c r="K129" s="174"/>
      <c r="L129" s="174"/>
      <c r="N129" s="117"/>
      <c r="O129" s="117"/>
      <c r="P129" s="117"/>
      <c r="Q129" s="117"/>
      <c r="R129" s="117"/>
      <c r="S129" s="117">
        <v>700000</v>
      </c>
      <c r="T129" s="117">
        <v>331316.72597864771</v>
      </c>
      <c r="U129" s="117">
        <v>490124.55516014236</v>
      </c>
      <c r="V129" s="117">
        <v>257206.40569395016</v>
      </c>
      <c r="W129" s="117">
        <v>75355.871886120993</v>
      </c>
      <c r="X129" s="454"/>
      <c r="Y129" s="454"/>
      <c r="Z129" s="454">
        <v>9900</v>
      </c>
      <c r="AA129" s="454"/>
      <c r="AB129" s="454"/>
      <c r="AC129" s="454"/>
      <c r="AD129" s="175"/>
      <c r="AE129" s="175"/>
      <c r="AF129" s="175"/>
      <c r="AG129" s="175"/>
      <c r="AH129" s="175"/>
      <c r="AI129" s="176"/>
      <c r="AJ129" s="177"/>
      <c r="AK129" s="11" t="s">
        <v>29</v>
      </c>
      <c r="AL129" s="177"/>
      <c r="AM129" s="11"/>
      <c r="AN129" s="177" t="s">
        <v>29</v>
      </c>
      <c r="AO129" s="11"/>
      <c r="AP129" s="177"/>
      <c r="AQ129" s="11"/>
      <c r="AR129" s="177"/>
    </row>
    <row r="130" spans="1:44" s="67" customFormat="1" outlineLevel="1">
      <c r="A130" s="169" t="s">
        <v>49</v>
      </c>
      <c r="B130" s="170" t="s">
        <v>5</v>
      </c>
      <c r="C130" s="171" t="s">
        <v>358</v>
      </c>
      <c r="D130" s="179" t="s">
        <v>522</v>
      </c>
      <c r="E130" s="172" t="s">
        <v>164</v>
      </c>
      <c r="F130" s="173">
        <v>0.88541666666666663</v>
      </c>
      <c r="H130" s="174" t="s">
        <v>2</v>
      </c>
      <c r="I130" s="174" t="s">
        <v>2</v>
      </c>
      <c r="J130" s="174"/>
      <c r="K130" s="174" t="s">
        <v>2</v>
      </c>
      <c r="L130" s="174" t="s">
        <v>2</v>
      </c>
      <c r="M130" s="174"/>
      <c r="N130" s="117">
        <v>800000</v>
      </c>
      <c r="O130" s="117">
        <v>411336.03238866397</v>
      </c>
      <c r="P130" s="117">
        <v>451282.05128205125</v>
      </c>
      <c r="Q130" s="117">
        <v>260188.93387314444</v>
      </c>
      <c r="R130" s="117">
        <v>69095.81646423752</v>
      </c>
      <c r="S130" s="117">
        <v>800000</v>
      </c>
      <c r="T130" s="117">
        <v>411336.03238866397</v>
      </c>
      <c r="U130" s="117">
        <v>451282.05128205125</v>
      </c>
      <c r="V130" s="117">
        <v>260188.93387314444</v>
      </c>
      <c r="W130" s="117">
        <v>69095.81646423752</v>
      </c>
      <c r="X130" s="454">
        <v>14850.000000000002</v>
      </c>
      <c r="Y130" s="454"/>
      <c r="Z130" s="454">
        <v>15950.000000000002</v>
      </c>
      <c r="AA130" s="454"/>
      <c r="AB130" s="454">
        <v>13200.000000000002</v>
      </c>
      <c r="AC130" s="454"/>
      <c r="AD130" s="175"/>
      <c r="AE130" s="175"/>
      <c r="AF130" s="175"/>
      <c r="AG130" s="175"/>
      <c r="AH130" s="175"/>
      <c r="AI130" s="176"/>
      <c r="AJ130" s="177"/>
      <c r="AK130" s="11"/>
      <c r="AL130" s="177"/>
      <c r="AM130" s="11"/>
      <c r="AN130" s="177"/>
      <c r="AO130" s="11"/>
      <c r="AP130" s="177"/>
      <c r="AQ130" s="11"/>
      <c r="AR130" s="177"/>
    </row>
    <row r="131" spans="1:44" s="67" customFormat="1" outlineLevel="1">
      <c r="A131" s="169" t="s">
        <v>49</v>
      </c>
      <c r="B131" s="170" t="s">
        <v>5</v>
      </c>
      <c r="C131" s="171" t="s">
        <v>12</v>
      </c>
      <c r="D131" s="179" t="s">
        <v>520</v>
      </c>
      <c r="E131" s="172" t="s">
        <v>33</v>
      </c>
      <c r="F131" s="173" t="s">
        <v>365</v>
      </c>
      <c r="G131" s="174"/>
      <c r="H131" s="174"/>
      <c r="J131" s="174"/>
      <c r="L131" s="174" t="s">
        <v>2</v>
      </c>
      <c r="M131" s="174"/>
      <c r="N131" s="117">
        <v>750000</v>
      </c>
      <c r="O131" s="117">
        <v>345271.21001390822</v>
      </c>
      <c r="P131" s="117">
        <v>451668.98470097355</v>
      </c>
      <c r="Q131" s="117">
        <v>236787.2044506259</v>
      </c>
      <c r="R131" s="117">
        <v>89707.927677329615</v>
      </c>
      <c r="S131" s="117">
        <v>700000</v>
      </c>
      <c r="T131" s="117">
        <v>322253.12934631435</v>
      </c>
      <c r="U131" s="117">
        <v>421557.71905424201</v>
      </c>
      <c r="V131" s="117">
        <v>221001.39082058417</v>
      </c>
      <c r="W131" s="117">
        <v>83727.399165507653</v>
      </c>
      <c r="X131" s="454">
        <v>17380</v>
      </c>
      <c r="Y131" s="454"/>
      <c r="Z131" s="454">
        <v>17710</v>
      </c>
      <c r="AA131" s="454"/>
      <c r="AB131" s="454">
        <v>14630.000000000002</v>
      </c>
      <c r="AC131" s="454"/>
      <c r="AD131" s="175"/>
      <c r="AE131" s="175"/>
      <c r="AF131" s="175"/>
      <c r="AG131" s="175"/>
      <c r="AH131" s="175"/>
      <c r="AI131" s="176"/>
      <c r="AJ131" s="177" t="s">
        <v>6</v>
      </c>
      <c r="AK131" s="11"/>
      <c r="AL131" s="177" t="s">
        <v>6</v>
      </c>
      <c r="AM131" s="11" t="s">
        <v>6</v>
      </c>
      <c r="AN131" s="177" t="s">
        <v>6</v>
      </c>
      <c r="AO131" s="11" t="s">
        <v>6</v>
      </c>
      <c r="AP131" s="177" t="s">
        <v>6</v>
      </c>
      <c r="AQ131" s="11" t="s">
        <v>6</v>
      </c>
      <c r="AR131" s="177" t="s">
        <v>6</v>
      </c>
    </row>
    <row r="132" spans="1:44" s="67" customFormat="1" outlineLevel="1">
      <c r="A132" s="169" t="s">
        <v>49</v>
      </c>
      <c r="B132" s="170" t="s">
        <v>5</v>
      </c>
      <c r="C132" s="171" t="s">
        <v>182</v>
      </c>
      <c r="D132" s="179"/>
      <c r="E132" s="172" t="s">
        <v>183</v>
      </c>
      <c r="F132" s="173" t="s">
        <v>364</v>
      </c>
      <c r="G132" s="174"/>
      <c r="H132" s="174" t="s">
        <v>2</v>
      </c>
      <c r="J132" s="174"/>
      <c r="K132" s="174"/>
      <c r="L132" s="174"/>
      <c r="M132" s="174"/>
      <c r="N132" s="117">
        <v>1600000</v>
      </c>
      <c r="O132" s="117">
        <v>793023.25581395347</v>
      </c>
      <c r="P132" s="117">
        <v>972093.02325581398</v>
      </c>
      <c r="Q132" s="117">
        <v>532558.13953488367</v>
      </c>
      <c r="R132" s="117">
        <v>90697.674418604642</v>
      </c>
      <c r="S132" s="117">
        <v>1550000</v>
      </c>
      <c r="T132" s="117">
        <v>768241.27906976745</v>
      </c>
      <c r="U132" s="117">
        <v>941715.1162790698</v>
      </c>
      <c r="V132" s="117">
        <v>515915.69767441857</v>
      </c>
      <c r="W132" s="117">
        <v>87863.372093023238</v>
      </c>
      <c r="X132" s="454">
        <v>38500</v>
      </c>
      <c r="Y132" s="454"/>
      <c r="Z132" s="454">
        <v>39600</v>
      </c>
      <c r="AA132" s="454"/>
      <c r="AB132" s="454">
        <v>31570.000000000004</v>
      </c>
      <c r="AC132" s="454"/>
      <c r="AD132" s="175"/>
      <c r="AE132" s="175"/>
      <c r="AF132" s="175"/>
      <c r="AG132" s="175"/>
      <c r="AH132" s="175"/>
      <c r="AI132" s="176"/>
      <c r="AJ132" s="177"/>
      <c r="AK132" s="11"/>
      <c r="AL132" s="177"/>
      <c r="AM132" s="11" t="s">
        <v>29</v>
      </c>
      <c r="AN132" s="177" t="s">
        <v>29</v>
      </c>
      <c r="AO132" s="11"/>
      <c r="AP132" s="177"/>
      <c r="AQ132" s="11"/>
      <c r="AR132" s="177"/>
    </row>
    <row r="133" spans="1:44" s="67" customFormat="1" outlineLevel="1">
      <c r="A133" s="169" t="s">
        <v>49</v>
      </c>
      <c r="B133" s="170" t="s">
        <v>5</v>
      </c>
      <c r="C133" s="171" t="s">
        <v>19</v>
      </c>
      <c r="D133" s="179"/>
      <c r="E133" s="172" t="s">
        <v>478</v>
      </c>
      <c r="F133" s="173" t="s">
        <v>477</v>
      </c>
      <c r="G133" s="174"/>
      <c r="H133" s="174"/>
      <c r="I133" s="174" t="s">
        <v>2</v>
      </c>
      <c r="J133" s="174"/>
      <c r="K133" s="174"/>
      <c r="L133" s="174"/>
      <c r="M133" s="174"/>
      <c r="N133" s="117">
        <v>750000</v>
      </c>
      <c r="O133" s="117">
        <v>422834.64566929138</v>
      </c>
      <c r="P133" s="117">
        <v>330000</v>
      </c>
      <c r="Q133" s="117">
        <v>168750</v>
      </c>
      <c r="R133" s="117">
        <v>37500</v>
      </c>
      <c r="S133" s="117">
        <v>700000</v>
      </c>
      <c r="T133" s="117">
        <v>394645.66929133859</v>
      </c>
      <c r="U133" s="117">
        <v>308000</v>
      </c>
      <c r="V133" s="117">
        <v>157500</v>
      </c>
      <c r="W133" s="117">
        <v>35000</v>
      </c>
      <c r="X133" s="454">
        <v>12870.000000000002</v>
      </c>
      <c r="Y133" s="454"/>
      <c r="Z133" s="454">
        <v>13200.000000000002</v>
      </c>
      <c r="AA133" s="454"/>
      <c r="AB133" s="454">
        <v>10560</v>
      </c>
      <c r="AC133" s="454"/>
      <c r="AD133" s="175"/>
      <c r="AE133" s="175"/>
      <c r="AF133" s="175"/>
      <c r="AG133" s="175"/>
      <c r="AH133" s="175"/>
      <c r="AI133" s="176"/>
      <c r="AJ133" s="177" t="s">
        <v>6</v>
      </c>
      <c r="AK133" s="11" t="s">
        <v>6</v>
      </c>
      <c r="AL133" s="177" t="s">
        <v>6</v>
      </c>
      <c r="AM133" s="11" t="s">
        <v>29</v>
      </c>
      <c r="AN133" s="177" t="s">
        <v>29</v>
      </c>
      <c r="AO133" s="11" t="s">
        <v>6</v>
      </c>
      <c r="AP133" s="177" t="s">
        <v>6</v>
      </c>
      <c r="AQ133" s="11" t="s">
        <v>6</v>
      </c>
      <c r="AR133" s="177" t="s">
        <v>6</v>
      </c>
    </row>
    <row r="134" spans="1:44" s="67" customFormat="1" outlineLevel="1">
      <c r="A134" s="169" t="s">
        <v>49</v>
      </c>
      <c r="B134" s="170" t="s">
        <v>5</v>
      </c>
      <c r="C134" s="171" t="s">
        <v>479</v>
      </c>
      <c r="D134" s="179" t="s">
        <v>481</v>
      </c>
      <c r="E134" s="172" t="s">
        <v>480</v>
      </c>
      <c r="F134" s="173" t="s">
        <v>364</v>
      </c>
      <c r="G134" s="174" t="s">
        <v>2</v>
      </c>
      <c r="H134" s="174"/>
      <c r="J134" s="174"/>
      <c r="K134" s="174"/>
      <c r="L134" s="174"/>
      <c r="M134" s="174"/>
      <c r="N134" s="117">
        <v>1300000</v>
      </c>
      <c r="O134" s="117">
        <v>705452.21295702364</v>
      </c>
      <c r="P134" s="117">
        <v>577036.56189865293</v>
      </c>
      <c r="Q134" s="117">
        <v>261000.64143681852</v>
      </c>
      <c r="R134" s="117">
        <v>56703.014753046831</v>
      </c>
      <c r="S134" s="117"/>
      <c r="T134" s="117"/>
      <c r="U134" s="117"/>
      <c r="V134" s="117"/>
      <c r="W134" s="117"/>
      <c r="X134" s="454">
        <v>22220</v>
      </c>
      <c r="Y134" s="454"/>
      <c r="Z134" s="454"/>
      <c r="AA134" s="454"/>
      <c r="AB134" s="454"/>
      <c r="AC134" s="454"/>
      <c r="AD134" s="175"/>
      <c r="AE134" s="175"/>
      <c r="AF134" s="175"/>
      <c r="AG134" s="175"/>
      <c r="AH134" s="175"/>
      <c r="AI134" s="176"/>
      <c r="AJ134" s="177" t="s">
        <v>6</v>
      </c>
      <c r="AK134" s="11" t="s">
        <v>6</v>
      </c>
      <c r="AL134" s="177" t="s">
        <v>6</v>
      </c>
      <c r="AM134" s="11" t="s">
        <v>29</v>
      </c>
      <c r="AN134" s="177" t="s">
        <v>29</v>
      </c>
      <c r="AO134" s="11" t="s">
        <v>6</v>
      </c>
      <c r="AP134" s="177" t="s">
        <v>6</v>
      </c>
      <c r="AQ134" s="11" t="s">
        <v>6</v>
      </c>
      <c r="AR134" s="177" t="s">
        <v>6</v>
      </c>
    </row>
    <row r="135" spans="1:44" s="67" customFormat="1" outlineLevel="1">
      <c r="A135" s="169" t="s">
        <v>49</v>
      </c>
      <c r="B135" s="170" t="s">
        <v>5</v>
      </c>
      <c r="C135" s="171" t="s">
        <v>361</v>
      </c>
      <c r="D135" s="179" t="s">
        <v>519</v>
      </c>
      <c r="E135" s="172" t="s">
        <v>239</v>
      </c>
      <c r="F135" s="173">
        <v>0.85069444444444453</v>
      </c>
      <c r="G135" s="174" t="s">
        <v>2</v>
      </c>
      <c r="H135" s="174"/>
      <c r="I135" s="174"/>
      <c r="J135" s="174"/>
      <c r="K135" s="174"/>
      <c r="L135" s="174"/>
      <c r="M135" s="174"/>
      <c r="N135" s="117">
        <v>1800000</v>
      </c>
      <c r="O135" s="117">
        <v>933123.02839116717</v>
      </c>
      <c r="P135" s="117">
        <v>918927.44479495275</v>
      </c>
      <c r="Q135" s="117">
        <v>407886.43533123028</v>
      </c>
      <c r="R135" s="117">
        <v>131545.74132492114</v>
      </c>
      <c r="S135" s="117">
        <v>1750000</v>
      </c>
      <c r="T135" s="117">
        <v>907202.94426919031</v>
      </c>
      <c r="U135" s="117">
        <v>893401.68243953737</v>
      </c>
      <c r="V135" s="117">
        <v>396556.25657202944</v>
      </c>
      <c r="W135" s="117">
        <v>127891.69295478445</v>
      </c>
      <c r="X135" s="454">
        <v>32340.000000000004</v>
      </c>
      <c r="Y135" s="454"/>
      <c r="Z135" s="454">
        <v>33550</v>
      </c>
      <c r="AA135" s="454"/>
      <c r="AB135" s="454"/>
      <c r="AC135" s="454"/>
      <c r="AD135" s="175"/>
      <c r="AE135" s="175"/>
      <c r="AF135" s="175"/>
      <c r="AG135" s="175"/>
      <c r="AH135" s="175"/>
      <c r="AI135" s="176"/>
      <c r="AJ135" s="177"/>
      <c r="AK135" s="11" t="s">
        <v>29</v>
      </c>
      <c r="AL135" s="177"/>
      <c r="AM135" s="11"/>
      <c r="AN135" s="177" t="s">
        <v>29</v>
      </c>
      <c r="AO135" s="11" t="s">
        <v>29</v>
      </c>
      <c r="AP135" s="177"/>
      <c r="AQ135" s="11"/>
      <c r="AR135" s="177"/>
    </row>
    <row r="136" spans="1:44" s="67" customFormat="1" outlineLevel="1">
      <c r="A136" s="169" t="s">
        <v>49</v>
      </c>
      <c r="B136" s="170" t="s">
        <v>5</v>
      </c>
      <c r="C136" s="171" t="s">
        <v>362</v>
      </c>
      <c r="D136" s="179" t="s">
        <v>519</v>
      </c>
      <c r="E136" s="172" t="s">
        <v>239</v>
      </c>
      <c r="F136" s="173" t="s">
        <v>241</v>
      </c>
      <c r="G136" s="174" t="s">
        <v>2</v>
      </c>
      <c r="H136" s="174"/>
      <c r="I136" s="174"/>
      <c r="J136" s="174"/>
      <c r="K136" s="174"/>
      <c r="L136" s="174"/>
      <c r="M136" s="174"/>
      <c r="N136" s="117">
        <v>1600000</v>
      </c>
      <c r="O136" s="117">
        <v>860693.88988753315</v>
      </c>
      <c r="P136" s="117">
        <v>864000</v>
      </c>
      <c r="Q136" s="117">
        <v>425871.55618350435</v>
      </c>
      <c r="R136" s="117">
        <v>112000.00000000001</v>
      </c>
      <c r="S136" s="117">
        <v>1550000</v>
      </c>
      <c r="T136" s="117">
        <v>833797.20582854771</v>
      </c>
      <c r="U136" s="117">
        <v>837000</v>
      </c>
      <c r="V136" s="117">
        <v>412563.07005276991</v>
      </c>
      <c r="W136" s="117">
        <v>108500.00000000001</v>
      </c>
      <c r="X136" s="454">
        <v>35200</v>
      </c>
      <c r="Y136" s="454"/>
      <c r="Z136" s="454">
        <v>37400</v>
      </c>
      <c r="AA136" s="454"/>
      <c r="AB136" s="454"/>
      <c r="AC136" s="454"/>
      <c r="AD136" s="175"/>
      <c r="AE136" s="175"/>
      <c r="AF136" s="175"/>
      <c r="AG136" s="175"/>
      <c r="AH136" s="175"/>
      <c r="AI136" s="176"/>
      <c r="AJ136" s="177"/>
      <c r="AK136" s="11" t="s">
        <v>29</v>
      </c>
      <c r="AL136" s="177"/>
      <c r="AM136" s="11"/>
      <c r="AN136" s="177" t="s">
        <v>29</v>
      </c>
      <c r="AO136" s="11" t="s">
        <v>29</v>
      </c>
      <c r="AP136" s="177"/>
      <c r="AQ136" s="11"/>
      <c r="AR136" s="177"/>
    </row>
    <row r="137" spans="1:44" s="67" customFormat="1" outlineLevel="1">
      <c r="A137" s="169" t="s">
        <v>49</v>
      </c>
      <c r="B137" s="170" t="s">
        <v>5</v>
      </c>
      <c r="C137" s="171" t="s">
        <v>240</v>
      </c>
      <c r="D137" s="179" t="s">
        <v>519</v>
      </c>
      <c r="E137" s="172" t="s">
        <v>239</v>
      </c>
      <c r="F137" s="173">
        <v>0.96875</v>
      </c>
      <c r="G137" s="174" t="s">
        <v>2</v>
      </c>
      <c r="H137" s="174"/>
      <c r="I137" s="174"/>
      <c r="J137" s="174"/>
      <c r="K137" s="174"/>
      <c r="L137" s="174"/>
      <c r="M137" s="174"/>
      <c r="N137" s="117">
        <v>900000</v>
      </c>
      <c r="O137" s="117">
        <v>501602.95930949447</v>
      </c>
      <c r="P137" s="117">
        <v>452774.35265104804</v>
      </c>
      <c r="Q137" s="117">
        <v>203082.61405672011</v>
      </c>
      <c r="R137" s="117">
        <v>51048.088779284837</v>
      </c>
      <c r="S137" s="117">
        <v>850000</v>
      </c>
      <c r="T137" s="117">
        <v>473736.12823674479</v>
      </c>
      <c r="U137" s="117">
        <v>427620.22194821201</v>
      </c>
      <c r="V137" s="117">
        <v>191800.24660912453</v>
      </c>
      <c r="W137" s="117">
        <v>48212.083847102345</v>
      </c>
      <c r="X137" s="454">
        <v>17270</v>
      </c>
      <c r="Y137" s="454"/>
      <c r="Z137" s="454">
        <v>17820</v>
      </c>
      <c r="AA137" s="454"/>
      <c r="AB137" s="454"/>
      <c r="AC137" s="454"/>
      <c r="AD137" s="175"/>
      <c r="AE137" s="175"/>
      <c r="AF137" s="175"/>
      <c r="AG137" s="175"/>
      <c r="AH137" s="175"/>
      <c r="AI137" s="176"/>
      <c r="AJ137" s="177"/>
      <c r="AK137" s="11" t="s">
        <v>29</v>
      </c>
      <c r="AL137" s="177"/>
      <c r="AM137" s="11"/>
      <c r="AN137" s="177" t="s">
        <v>29</v>
      </c>
      <c r="AO137" s="11" t="s">
        <v>29</v>
      </c>
      <c r="AP137" s="177"/>
      <c r="AQ137" s="11"/>
      <c r="AR137" s="177"/>
    </row>
    <row r="138" spans="1:44" s="67" customFormat="1" outlineLevel="1">
      <c r="A138" s="169" t="s">
        <v>49</v>
      </c>
      <c r="B138" s="170" t="s">
        <v>5</v>
      </c>
      <c r="C138" s="171" t="s">
        <v>359</v>
      </c>
      <c r="D138" s="179"/>
      <c r="E138" s="172" t="s">
        <v>178</v>
      </c>
      <c r="F138" s="173">
        <v>0.88541666666666663</v>
      </c>
      <c r="G138" s="174"/>
      <c r="H138" s="174"/>
      <c r="I138" s="174"/>
      <c r="J138" s="174" t="s">
        <v>2</v>
      </c>
      <c r="K138" s="174"/>
      <c r="L138" s="174"/>
      <c r="M138" s="174"/>
      <c r="N138" s="117">
        <v>1150000</v>
      </c>
      <c r="O138" s="117">
        <v>616432.33743409498</v>
      </c>
      <c r="P138" s="117">
        <v>614411.24780316348</v>
      </c>
      <c r="Q138" s="117">
        <v>375922.67135325132</v>
      </c>
      <c r="R138" s="117">
        <v>85896.309314586993</v>
      </c>
      <c r="S138" s="117">
        <v>1100000</v>
      </c>
      <c r="T138" s="117">
        <v>589630.93145869952</v>
      </c>
      <c r="U138" s="117">
        <v>587697.7152899825</v>
      </c>
      <c r="V138" s="117">
        <v>359578.20738137083</v>
      </c>
      <c r="W138" s="117">
        <v>82161.687170474528</v>
      </c>
      <c r="X138" s="454">
        <v>21670</v>
      </c>
      <c r="Y138" s="454"/>
      <c r="Z138" s="454">
        <v>22000</v>
      </c>
      <c r="AA138" s="454"/>
      <c r="AB138" s="454">
        <v>17380</v>
      </c>
      <c r="AC138" s="454"/>
      <c r="AD138" s="175"/>
      <c r="AE138" s="175"/>
      <c r="AF138" s="175"/>
      <c r="AG138" s="175"/>
      <c r="AH138" s="175"/>
      <c r="AI138" s="176"/>
      <c r="AJ138" s="177"/>
      <c r="AK138" s="11"/>
      <c r="AL138" s="177"/>
      <c r="AM138" s="11"/>
      <c r="AN138" s="177" t="s">
        <v>29</v>
      </c>
      <c r="AO138" s="11"/>
      <c r="AP138" s="177"/>
      <c r="AQ138" s="11"/>
      <c r="AR138" s="177"/>
    </row>
    <row r="139" spans="1:44" s="67" customFormat="1" outlineLevel="1">
      <c r="A139" s="169" t="s">
        <v>49</v>
      </c>
      <c r="B139" s="170" t="s">
        <v>5</v>
      </c>
      <c r="C139" s="171" t="s">
        <v>363</v>
      </c>
      <c r="D139" s="179"/>
      <c r="E139" s="172" t="s">
        <v>178</v>
      </c>
      <c r="F139" s="173" t="s">
        <v>364</v>
      </c>
      <c r="G139" s="174"/>
      <c r="H139" s="174"/>
      <c r="I139" s="174"/>
      <c r="J139" s="174" t="s">
        <v>2</v>
      </c>
      <c r="K139" s="174"/>
      <c r="L139" s="174"/>
      <c r="M139" s="174"/>
      <c r="N139" s="117">
        <v>1850000</v>
      </c>
      <c r="O139" s="117">
        <v>1042824.2074927955</v>
      </c>
      <c r="P139" s="117">
        <v>983112.39193083579</v>
      </c>
      <c r="Q139" s="117">
        <v>533141.21037463972</v>
      </c>
      <c r="R139" s="117">
        <v>129020.17291066283</v>
      </c>
      <c r="S139" s="117">
        <v>1800000</v>
      </c>
      <c r="T139" s="117">
        <v>1014639.7694524496</v>
      </c>
      <c r="U139" s="117">
        <v>956541.78674351575</v>
      </c>
      <c r="V139" s="117">
        <v>518731.98847262247</v>
      </c>
      <c r="W139" s="117">
        <v>125533.14121037464</v>
      </c>
      <c r="X139" s="454">
        <v>38500</v>
      </c>
      <c r="Y139" s="454"/>
      <c r="Z139" s="454">
        <v>40920</v>
      </c>
      <c r="AA139" s="454"/>
      <c r="AB139" s="454">
        <v>32120.000000000004</v>
      </c>
      <c r="AC139" s="454"/>
      <c r="AD139" s="175"/>
      <c r="AE139" s="175"/>
      <c r="AF139" s="175"/>
      <c r="AG139" s="175"/>
      <c r="AH139" s="175"/>
      <c r="AI139" s="176"/>
      <c r="AJ139" s="177"/>
      <c r="AK139" s="11"/>
      <c r="AL139" s="177"/>
      <c r="AM139" s="11"/>
      <c r="AN139" s="177" t="s">
        <v>29</v>
      </c>
      <c r="AO139" s="11"/>
      <c r="AP139" s="177"/>
      <c r="AQ139" s="11"/>
      <c r="AR139" s="177"/>
    </row>
    <row r="140" spans="1:44" s="67" customFormat="1" outlineLevel="1">
      <c r="A140" s="169" t="s">
        <v>49</v>
      </c>
      <c r="B140" s="170" t="s">
        <v>5</v>
      </c>
      <c r="C140" s="171" t="s">
        <v>179</v>
      </c>
      <c r="D140" s="179"/>
      <c r="E140" s="172" t="s">
        <v>178</v>
      </c>
      <c r="F140" s="173">
        <v>0.97222222222222221</v>
      </c>
      <c r="G140" s="174"/>
      <c r="H140" s="174"/>
      <c r="I140" s="174"/>
      <c r="J140" s="174" t="s">
        <v>2</v>
      </c>
      <c r="K140" s="174"/>
      <c r="L140" s="174"/>
      <c r="M140" s="174"/>
      <c r="N140" s="117">
        <v>1350000</v>
      </c>
      <c r="O140" s="117">
        <v>803946.1883408071</v>
      </c>
      <c r="P140" s="117">
        <v>726457.39910313895</v>
      </c>
      <c r="Q140" s="117">
        <v>368071.74887892377</v>
      </c>
      <c r="R140" s="117">
        <v>78699.55156950673</v>
      </c>
      <c r="S140" s="117">
        <v>1300000</v>
      </c>
      <c r="T140" s="117">
        <v>774170.40358744399</v>
      </c>
      <c r="U140" s="117">
        <v>699551.56950672646</v>
      </c>
      <c r="V140" s="117">
        <v>354439.46188340808</v>
      </c>
      <c r="W140" s="117">
        <v>75784.753363228709</v>
      </c>
      <c r="X140" s="454">
        <v>28050.000000000004</v>
      </c>
      <c r="Y140" s="454"/>
      <c r="Z140" s="454">
        <v>28820.000000000004</v>
      </c>
      <c r="AA140" s="454"/>
      <c r="AB140" s="454">
        <v>23760.000000000004</v>
      </c>
      <c r="AC140" s="454"/>
      <c r="AD140" s="175"/>
      <c r="AE140" s="175"/>
      <c r="AF140" s="175"/>
      <c r="AG140" s="175"/>
      <c r="AH140" s="175"/>
      <c r="AI140" s="176"/>
      <c r="AJ140" s="177"/>
      <c r="AK140" s="11"/>
      <c r="AL140" s="177"/>
      <c r="AM140" s="11"/>
      <c r="AN140" s="177" t="s">
        <v>29</v>
      </c>
      <c r="AO140" s="11"/>
      <c r="AP140" s="177"/>
      <c r="AQ140" s="11"/>
      <c r="AR140" s="177"/>
    </row>
    <row r="141" spans="1:44" s="67" customFormat="1" outlineLevel="1">
      <c r="A141" s="169" t="s">
        <v>49</v>
      </c>
      <c r="B141" s="170" t="s">
        <v>5</v>
      </c>
      <c r="C141" s="171" t="s">
        <v>360</v>
      </c>
      <c r="D141" s="179"/>
      <c r="E141" s="172" t="s">
        <v>525</v>
      </c>
      <c r="F141" s="173">
        <v>0.88541666666666663</v>
      </c>
      <c r="G141" s="174"/>
      <c r="H141" s="174"/>
      <c r="J141" s="174"/>
      <c r="K141" s="174"/>
      <c r="L141" s="174"/>
      <c r="M141" s="174" t="s">
        <v>2</v>
      </c>
      <c r="N141" s="117">
        <v>1000000</v>
      </c>
      <c r="O141" s="117">
        <v>530595.13830678968</v>
      </c>
      <c r="P141" s="117">
        <v>498742.66554903606</v>
      </c>
      <c r="Q141" s="117">
        <v>207041.07292539816</v>
      </c>
      <c r="R141" s="117">
        <v>79631.181894383917</v>
      </c>
      <c r="S141" s="117">
        <v>1000000</v>
      </c>
      <c r="T141" s="117">
        <v>530595.13830678968</v>
      </c>
      <c r="U141" s="117">
        <v>498742.66554903606</v>
      </c>
      <c r="V141" s="117">
        <v>207041.07292539816</v>
      </c>
      <c r="W141" s="117">
        <v>79631.181894383917</v>
      </c>
      <c r="X141" s="454">
        <v>16390</v>
      </c>
      <c r="Y141" s="454"/>
      <c r="Z141" s="454">
        <v>17600</v>
      </c>
      <c r="AA141" s="454"/>
      <c r="AB141" s="454">
        <v>14520.000000000002</v>
      </c>
      <c r="AC141" s="454"/>
      <c r="AD141" s="175"/>
      <c r="AE141" s="175"/>
      <c r="AF141" s="175"/>
      <c r="AG141" s="175"/>
      <c r="AH141" s="175"/>
      <c r="AI141" s="176"/>
      <c r="AJ141" s="177" t="s">
        <v>6</v>
      </c>
      <c r="AK141" s="11"/>
      <c r="AL141" s="177" t="s">
        <v>6</v>
      </c>
      <c r="AM141" s="11" t="s">
        <v>6</v>
      </c>
      <c r="AN141" s="177"/>
      <c r="AO141" s="11" t="s">
        <v>6</v>
      </c>
      <c r="AP141" s="177" t="s">
        <v>6</v>
      </c>
      <c r="AQ141" s="11" t="s">
        <v>6</v>
      </c>
      <c r="AR141" s="177" t="s">
        <v>6</v>
      </c>
    </row>
    <row r="142" spans="1:44" s="67" customFormat="1" outlineLevel="1">
      <c r="A142" s="169" t="s">
        <v>49</v>
      </c>
      <c r="B142" s="170" t="s">
        <v>5</v>
      </c>
      <c r="C142" s="171" t="s">
        <v>13</v>
      </c>
      <c r="D142" s="179" t="s">
        <v>524</v>
      </c>
      <c r="E142" s="172" t="s">
        <v>36</v>
      </c>
      <c r="F142" s="173" t="s">
        <v>365</v>
      </c>
      <c r="G142" s="174"/>
      <c r="H142" s="174"/>
      <c r="J142" s="174"/>
      <c r="K142" s="174" t="s">
        <v>2</v>
      </c>
      <c r="L142" s="174" t="s">
        <v>2</v>
      </c>
      <c r="M142" s="174" t="s">
        <v>2</v>
      </c>
      <c r="N142" s="117">
        <v>800000</v>
      </c>
      <c r="O142" s="117">
        <v>401208.45921450155</v>
      </c>
      <c r="P142" s="117">
        <v>432628.39879154082</v>
      </c>
      <c r="Q142" s="117">
        <v>222356.49546827795</v>
      </c>
      <c r="R142" s="117">
        <v>66465.256797583075</v>
      </c>
      <c r="S142" s="117">
        <v>750000</v>
      </c>
      <c r="T142" s="117">
        <v>376132.93051359517</v>
      </c>
      <c r="U142" s="117">
        <v>405589.12386706955</v>
      </c>
      <c r="V142" s="117">
        <v>208459.21450151058</v>
      </c>
      <c r="W142" s="117">
        <v>62311.17824773414</v>
      </c>
      <c r="X142" s="454">
        <v>16610</v>
      </c>
      <c r="Y142" s="454"/>
      <c r="Z142" s="454">
        <v>17160</v>
      </c>
      <c r="AA142" s="454"/>
      <c r="AB142" s="454">
        <v>14190.000000000002</v>
      </c>
      <c r="AC142" s="454"/>
      <c r="AD142" s="175"/>
      <c r="AE142" s="175"/>
      <c r="AF142" s="175"/>
      <c r="AG142" s="175"/>
      <c r="AH142" s="175"/>
      <c r="AI142" s="176"/>
      <c r="AJ142" s="177" t="s">
        <v>6</v>
      </c>
      <c r="AK142" s="11"/>
      <c r="AL142" s="177" t="s">
        <v>6</v>
      </c>
      <c r="AM142" s="11" t="s">
        <v>6</v>
      </c>
      <c r="AN142" s="177"/>
      <c r="AO142" s="11" t="s">
        <v>6</v>
      </c>
      <c r="AP142" s="177" t="s">
        <v>6</v>
      </c>
      <c r="AQ142" s="11" t="s">
        <v>6</v>
      </c>
      <c r="AR142" s="177" t="s">
        <v>6</v>
      </c>
    </row>
    <row r="143" spans="1:44" s="67" customFormat="1" outlineLevel="1">
      <c r="A143" s="169" t="s">
        <v>49</v>
      </c>
      <c r="B143" s="170" t="s">
        <v>5</v>
      </c>
      <c r="C143" s="171" t="s">
        <v>366</v>
      </c>
      <c r="D143" s="172"/>
      <c r="E143" s="172" t="s">
        <v>266</v>
      </c>
      <c r="F143" s="173">
        <v>0.98958333333333337</v>
      </c>
      <c r="G143" s="174"/>
      <c r="H143" s="174"/>
      <c r="I143" s="174"/>
      <c r="J143" s="174"/>
      <c r="K143" s="174"/>
      <c r="L143" s="174"/>
      <c r="M143" s="174" t="s">
        <v>2</v>
      </c>
      <c r="N143" s="117">
        <v>600000</v>
      </c>
      <c r="O143" s="117">
        <v>301954.39739413682</v>
      </c>
      <c r="P143" s="117">
        <v>320521.17263843649</v>
      </c>
      <c r="Q143" s="117">
        <v>152442.99674267101</v>
      </c>
      <c r="R143" s="117">
        <v>40065.146579804561</v>
      </c>
      <c r="S143" s="117">
        <v>550000</v>
      </c>
      <c r="T143" s="117">
        <v>276791.53094462544</v>
      </c>
      <c r="U143" s="117">
        <v>293811.07491856674</v>
      </c>
      <c r="V143" s="117">
        <v>139739.41368078176</v>
      </c>
      <c r="W143" s="117">
        <v>36726.384364820842</v>
      </c>
      <c r="X143" s="454">
        <v>6490.0000000000009</v>
      </c>
      <c r="Y143" s="454"/>
      <c r="Z143" s="454">
        <v>6160.0000000000009</v>
      </c>
      <c r="AA143" s="454"/>
      <c r="AB143" s="454">
        <v>5280</v>
      </c>
      <c r="AC143" s="454"/>
      <c r="AD143" s="175"/>
      <c r="AE143" s="175"/>
      <c r="AF143" s="175"/>
      <c r="AG143" s="175"/>
      <c r="AH143" s="175"/>
      <c r="AI143" s="176"/>
      <c r="AJ143" s="177" t="s">
        <v>6</v>
      </c>
      <c r="AK143" s="11" t="s">
        <v>6</v>
      </c>
      <c r="AL143" s="177" t="s">
        <v>6</v>
      </c>
      <c r="AM143" s="11" t="s">
        <v>29</v>
      </c>
      <c r="AN143" s="177" t="s">
        <v>6</v>
      </c>
      <c r="AO143" s="11" t="s">
        <v>6</v>
      </c>
      <c r="AP143" s="177" t="s">
        <v>6</v>
      </c>
      <c r="AQ143" s="11" t="s">
        <v>6</v>
      </c>
      <c r="AR143" s="177" t="s">
        <v>6</v>
      </c>
    </row>
    <row r="144" spans="1:44" s="67" customFormat="1" outlineLevel="1">
      <c r="A144" s="169" t="s">
        <v>49</v>
      </c>
      <c r="B144" s="170" t="s">
        <v>5</v>
      </c>
      <c r="C144" s="171" t="s">
        <v>367</v>
      </c>
      <c r="D144" s="172"/>
      <c r="E144" s="172" t="s">
        <v>34</v>
      </c>
      <c r="F144" s="173" t="s">
        <v>482</v>
      </c>
      <c r="G144" s="174" t="s">
        <v>2</v>
      </c>
      <c r="H144" s="174"/>
      <c r="I144" s="174"/>
      <c r="J144" s="174"/>
      <c r="K144" s="174"/>
      <c r="L144" s="174"/>
      <c r="M144" s="174" t="s">
        <v>2</v>
      </c>
      <c r="N144" s="117">
        <v>550000</v>
      </c>
      <c r="O144" s="117">
        <v>295798.31932773109</v>
      </c>
      <c r="P144" s="117">
        <v>287710.08403361344</v>
      </c>
      <c r="Q144" s="117">
        <v>144432.77310924369</v>
      </c>
      <c r="R144" s="117">
        <v>34663.865546218491</v>
      </c>
      <c r="S144" s="117">
        <v>500000</v>
      </c>
      <c r="T144" s="117">
        <v>268907.56302521011</v>
      </c>
      <c r="U144" s="117">
        <v>261554.62184873948</v>
      </c>
      <c r="V144" s="117">
        <v>131302.52100840336</v>
      </c>
      <c r="W144" s="117">
        <v>31512.605042016807</v>
      </c>
      <c r="X144" s="454">
        <v>5940.0000000000009</v>
      </c>
      <c r="Y144" s="454"/>
      <c r="Z144" s="454">
        <v>5500</v>
      </c>
      <c r="AA144" s="454"/>
      <c r="AB144" s="454">
        <v>4730</v>
      </c>
      <c r="AC144" s="454"/>
      <c r="AD144" s="175"/>
      <c r="AE144" s="175"/>
      <c r="AF144" s="175"/>
      <c r="AG144" s="175"/>
      <c r="AH144" s="175"/>
      <c r="AI144" s="176"/>
      <c r="AJ144" s="177" t="s">
        <v>6</v>
      </c>
      <c r="AK144" s="11" t="s">
        <v>6</v>
      </c>
      <c r="AL144" s="177" t="s">
        <v>6</v>
      </c>
      <c r="AM144" s="11" t="s">
        <v>6</v>
      </c>
      <c r="AN144" s="177" t="s">
        <v>6</v>
      </c>
      <c r="AO144" s="11" t="s">
        <v>6</v>
      </c>
      <c r="AP144" s="177" t="s">
        <v>6</v>
      </c>
      <c r="AQ144" s="11" t="s">
        <v>6</v>
      </c>
      <c r="AR144" s="177" t="s">
        <v>6</v>
      </c>
    </row>
    <row r="145" spans="1:44" s="67" customFormat="1" outlineLevel="1">
      <c r="A145" s="169" t="s">
        <v>49</v>
      </c>
      <c r="B145" s="170" t="s">
        <v>5</v>
      </c>
      <c r="C145" s="171" t="s">
        <v>368</v>
      </c>
      <c r="D145" s="172"/>
      <c r="E145" s="172" t="s">
        <v>34</v>
      </c>
      <c r="F145" s="173" t="s">
        <v>483</v>
      </c>
      <c r="G145" s="174" t="s">
        <v>2</v>
      </c>
      <c r="H145" s="174" t="s">
        <v>2</v>
      </c>
      <c r="I145" s="174" t="s">
        <v>2</v>
      </c>
      <c r="J145" s="174" t="s">
        <v>2</v>
      </c>
      <c r="K145" s="174" t="s">
        <v>2</v>
      </c>
      <c r="L145" s="174" t="s">
        <v>2</v>
      </c>
      <c r="M145" s="174" t="s">
        <v>2</v>
      </c>
      <c r="N145" s="117">
        <v>180000</v>
      </c>
      <c r="O145" s="117">
        <v>102600</v>
      </c>
      <c r="P145" s="117">
        <v>100800.00000000001</v>
      </c>
      <c r="Q145" s="117">
        <v>46800.000000000007</v>
      </c>
      <c r="R145" s="117">
        <v>10799.999999999998</v>
      </c>
      <c r="S145" s="117">
        <v>180000</v>
      </c>
      <c r="T145" s="117">
        <v>102600</v>
      </c>
      <c r="U145" s="117">
        <v>100800.00000000001</v>
      </c>
      <c r="V145" s="117">
        <v>46800.000000000007</v>
      </c>
      <c r="W145" s="117">
        <v>10799.999999999998</v>
      </c>
      <c r="X145" s="454">
        <v>1485.0000000000002</v>
      </c>
      <c r="Y145" s="454"/>
      <c r="Z145" s="454">
        <v>1540.0000000000002</v>
      </c>
      <c r="AA145" s="454"/>
      <c r="AB145" s="454">
        <v>1320</v>
      </c>
      <c r="AC145" s="454"/>
      <c r="AD145" s="175"/>
      <c r="AE145" s="175"/>
      <c r="AF145" s="175"/>
      <c r="AG145" s="175"/>
      <c r="AH145" s="175"/>
      <c r="AI145" s="176"/>
      <c r="AJ145" s="177" t="s">
        <v>6</v>
      </c>
      <c r="AK145" s="11" t="s">
        <v>6</v>
      </c>
      <c r="AL145" s="177" t="s">
        <v>6</v>
      </c>
      <c r="AM145" s="11" t="s">
        <v>6</v>
      </c>
      <c r="AN145" s="177" t="s">
        <v>6</v>
      </c>
      <c r="AO145" s="11" t="s">
        <v>6</v>
      </c>
      <c r="AP145" s="177" t="s">
        <v>6</v>
      </c>
      <c r="AQ145" s="11" t="s">
        <v>6</v>
      </c>
      <c r="AR145" s="177" t="s">
        <v>6</v>
      </c>
    </row>
    <row r="146" spans="1:44" s="178" customFormat="1">
      <c r="A146" s="169"/>
      <c r="B146" s="189" t="s">
        <v>5</v>
      </c>
      <c r="C146" s="171"/>
      <c r="E146" s="172"/>
      <c r="F146" s="173"/>
      <c r="G146" s="174"/>
      <c r="H146" s="174"/>
      <c r="I146" s="174"/>
      <c r="J146" s="174"/>
      <c r="K146" s="174"/>
      <c r="L146" s="174"/>
      <c r="M146" s="174"/>
      <c r="N146" s="194"/>
      <c r="O146" s="194"/>
      <c r="P146" s="194"/>
      <c r="Q146" s="194"/>
      <c r="R146" s="194"/>
      <c r="S146" s="194"/>
      <c r="T146" s="194"/>
      <c r="U146" s="194"/>
      <c r="V146" s="194"/>
      <c r="W146" s="194"/>
      <c r="AB146" s="192"/>
      <c r="AC146" s="192"/>
      <c r="AD146" s="175"/>
      <c r="AE146" s="175"/>
      <c r="AF146" s="175"/>
      <c r="AG146" s="175"/>
      <c r="AH146" s="175"/>
      <c r="AI146" s="176"/>
      <c r="AJ146" s="11"/>
      <c r="AK146" s="11"/>
      <c r="AL146" s="11"/>
      <c r="AM146" s="11"/>
      <c r="AN146" s="11"/>
      <c r="AO146" s="11"/>
      <c r="AP146" s="11"/>
      <c r="AQ146" s="11"/>
      <c r="AR146" s="11"/>
    </row>
    <row r="147" spans="1:44" s="178" customFormat="1" ht="18.75">
      <c r="A147" s="169"/>
      <c r="B147" s="189"/>
      <c r="C147" s="171"/>
      <c r="D147" s="171" t="s">
        <v>270</v>
      </c>
      <c r="E147" s="172"/>
      <c r="F147" s="173"/>
      <c r="G147" s="174"/>
      <c r="H147" s="174"/>
      <c r="I147" s="174"/>
      <c r="J147" s="174"/>
      <c r="K147" s="174"/>
      <c r="L147" s="174"/>
      <c r="M147" s="174"/>
      <c r="N147" s="194"/>
      <c r="O147" s="194"/>
      <c r="P147" s="194"/>
      <c r="Q147" s="194"/>
      <c r="R147" s="194"/>
      <c r="S147" s="194"/>
      <c r="T147" s="194"/>
      <c r="U147" s="194"/>
      <c r="V147" s="194"/>
      <c r="W147" s="194"/>
      <c r="X147" s="454"/>
      <c r="Y147" s="454"/>
      <c r="Z147" s="454"/>
      <c r="AA147" s="454"/>
      <c r="AB147" s="454"/>
      <c r="AC147" s="454"/>
      <c r="AD147" s="175"/>
      <c r="AE147" s="175"/>
      <c r="AF147" s="175"/>
      <c r="AG147" s="175"/>
      <c r="AH147" s="175"/>
      <c r="AI147" s="176"/>
      <c r="AJ147" s="11"/>
      <c r="AK147" s="11"/>
      <c r="AL147" s="11"/>
      <c r="AM147" s="11"/>
      <c r="AN147" s="11"/>
      <c r="AO147" s="11"/>
      <c r="AP147" s="11"/>
      <c r="AQ147" s="11"/>
      <c r="AR147" s="11"/>
    </row>
    <row r="148" spans="1:44" s="67" customFormat="1" outlineLevel="1">
      <c r="A148" s="179" t="s">
        <v>49</v>
      </c>
      <c r="B148" s="170" t="s">
        <v>50</v>
      </c>
      <c r="C148" s="195" t="s">
        <v>78</v>
      </c>
      <c r="D148" s="196">
        <v>63</v>
      </c>
      <c r="E148" s="197" t="s">
        <v>69</v>
      </c>
      <c r="F148" s="198" t="s">
        <v>51</v>
      </c>
      <c r="G148" s="174" t="s">
        <v>2</v>
      </c>
      <c r="H148" s="174" t="s">
        <v>2</v>
      </c>
      <c r="I148" s="174" t="s">
        <v>2</v>
      </c>
      <c r="J148" s="174" t="s">
        <v>2</v>
      </c>
      <c r="K148" s="174" t="s">
        <v>2</v>
      </c>
      <c r="L148" s="174" t="s">
        <v>2</v>
      </c>
      <c r="M148" s="174" t="s">
        <v>2</v>
      </c>
      <c r="N148" s="117">
        <v>66500</v>
      </c>
      <c r="O148" s="117">
        <v>38085.843373493975</v>
      </c>
      <c r="P148" s="117">
        <v>49761.786275536928</v>
      </c>
      <c r="Q148" s="117">
        <v>28920.50811943426</v>
      </c>
      <c r="R148" s="117">
        <v>9756.286013619696</v>
      </c>
      <c r="S148" s="117">
        <v>65550</v>
      </c>
      <c r="T148" s="117">
        <v>37541.759896729782</v>
      </c>
      <c r="U148" s="117">
        <v>49050.903614457828</v>
      </c>
      <c r="V148" s="117">
        <v>28507.358003442339</v>
      </c>
      <c r="W148" s="117">
        <v>9616.9104991394142</v>
      </c>
      <c r="X148" s="454">
        <v>879.99999999999977</v>
      </c>
      <c r="Y148" s="454"/>
      <c r="Z148" s="454">
        <v>989.99999999999989</v>
      </c>
      <c r="AA148" s="454"/>
      <c r="AB148" s="454">
        <v>1121.9999999999998</v>
      </c>
      <c r="AC148" s="454"/>
      <c r="AD148" s="191"/>
      <c r="AE148" s="191"/>
      <c r="AF148" s="191"/>
      <c r="AG148" s="191"/>
      <c r="AH148" s="191"/>
      <c r="AJ148" s="177"/>
      <c r="AK148" s="11" t="s">
        <v>29</v>
      </c>
      <c r="AL148" s="177"/>
      <c r="AM148" s="11"/>
      <c r="AN148" s="177"/>
      <c r="AO148" s="11"/>
      <c r="AP148" s="177"/>
      <c r="AQ148" s="11"/>
      <c r="AR148" s="177"/>
    </row>
    <row r="149" spans="1:44" s="67" customFormat="1" outlineLevel="1">
      <c r="A149" s="179" t="s">
        <v>49</v>
      </c>
      <c r="B149" s="170" t="s">
        <v>50</v>
      </c>
      <c r="C149" s="195" t="s">
        <v>79</v>
      </c>
      <c r="D149" s="196">
        <v>35</v>
      </c>
      <c r="E149" s="197" t="s">
        <v>69</v>
      </c>
      <c r="F149" s="198" t="s">
        <v>52</v>
      </c>
      <c r="G149" s="174" t="s">
        <v>2</v>
      </c>
      <c r="H149" s="174" t="s">
        <v>2</v>
      </c>
      <c r="I149" s="174" t="s">
        <v>2</v>
      </c>
      <c r="J149" s="174" t="s">
        <v>2</v>
      </c>
      <c r="K149" s="174" t="s">
        <v>2</v>
      </c>
      <c r="L149" s="174" t="s">
        <v>2</v>
      </c>
      <c r="M149" s="174" t="s">
        <v>2</v>
      </c>
      <c r="N149" s="117">
        <v>152000</v>
      </c>
      <c r="O149" s="117">
        <v>94902.694095369254</v>
      </c>
      <c r="P149" s="117">
        <v>104577.68118436908</v>
      </c>
      <c r="Q149" s="117">
        <v>64077.982441039763</v>
      </c>
      <c r="R149" s="117">
        <v>15946.720605956274</v>
      </c>
      <c r="S149" s="117">
        <v>150100</v>
      </c>
      <c r="T149" s="117">
        <v>93716.410419177148</v>
      </c>
      <c r="U149" s="117">
        <v>103270.46016956447</v>
      </c>
      <c r="V149" s="117">
        <v>63277.007660526768</v>
      </c>
      <c r="W149" s="117">
        <v>15747.386598381821</v>
      </c>
      <c r="X149" s="454">
        <v>2199.9999999999995</v>
      </c>
      <c r="Y149" s="454"/>
      <c r="Z149" s="454">
        <v>2441.9999999999995</v>
      </c>
      <c r="AA149" s="454"/>
      <c r="AB149" s="454">
        <v>2529.9999999999995</v>
      </c>
      <c r="AC149" s="454"/>
      <c r="AD149" s="191"/>
      <c r="AE149" s="191"/>
      <c r="AF149" s="191"/>
      <c r="AG149" s="191"/>
      <c r="AH149" s="191"/>
      <c r="AJ149" s="177"/>
      <c r="AK149" s="11" t="s">
        <v>29</v>
      </c>
      <c r="AL149" s="177"/>
      <c r="AM149" s="11"/>
      <c r="AN149" s="177"/>
      <c r="AO149" s="11"/>
      <c r="AP149" s="177"/>
      <c r="AQ149" s="11"/>
      <c r="AR149" s="177"/>
    </row>
    <row r="150" spans="1:44" s="67" customFormat="1" outlineLevel="1">
      <c r="A150" s="179" t="s">
        <v>49</v>
      </c>
      <c r="B150" s="170" t="s">
        <v>50</v>
      </c>
      <c r="C150" s="195" t="s">
        <v>80</v>
      </c>
      <c r="D150" s="196">
        <v>56</v>
      </c>
      <c r="E150" s="197" t="s">
        <v>69</v>
      </c>
      <c r="F150" s="198" t="s">
        <v>53</v>
      </c>
      <c r="G150" s="174" t="s">
        <v>2</v>
      </c>
      <c r="H150" s="174" t="s">
        <v>2</v>
      </c>
      <c r="I150" s="174" t="s">
        <v>2</v>
      </c>
      <c r="J150" s="174" t="s">
        <v>2</v>
      </c>
      <c r="K150" s="174" t="s">
        <v>2</v>
      </c>
      <c r="L150" s="174" t="s">
        <v>2</v>
      </c>
      <c r="M150" s="174" t="s">
        <v>2</v>
      </c>
      <c r="N150" s="117">
        <v>142500</v>
      </c>
      <c r="O150" s="117">
        <v>79504.506426779088</v>
      </c>
      <c r="P150" s="117">
        <v>100312.86806752812</v>
      </c>
      <c r="Q150" s="117">
        <v>58703.442124848509</v>
      </c>
      <c r="R150" s="117">
        <v>18851.458614273764</v>
      </c>
      <c r="S150" s="117">
        <v>141550</v>
      </c>
      <c r="T150" s="117">
        <v>78974.476383933899</v>
      </c>
      <c r="U150" s="117">
        <v>99644.115613744594</v>
      </c>
      <c r="V150" s="117">
        <v>58312.085844016183</v>
      </c>
      <c r="W150" s="117">
        <v>18725.782223511938</v>
      </c>
      <c r="X150" s="454">
        <v>2111.9999999999995</v>
      </c>
      <c r="Y150" s="454"/>
      <c r="Z150" s="454">
        <v>2353.9999999999995</v>
      </c>
      <c r="AA150" s="454"/>
      <c r="AB150" s="454">
        <v>2023.9999999999998</v>
      </c>
      <c r="AC150" s="454"/>
      <c r="AD150" s="191"/>
      <c r="AE150" s="191"/>
      <c r="AF150" s="191"/>
      <c r="AG150" s="191"/>
      <c r="AH150" s="191"/>
      <c r="AJ150" s="177"/>
      <c r="AK150" s="11" t="s">
        <v>29</v>
      </c>
      <c r="AL150" s="177"/>
      <c r="AM150" s="11"/>
      <c r="AN150" s="177"/>
      <c r="AO150" s="11"/>
      <c r="AP150" s="177"/>
      <c r="AQ150" s="11"/>
      <c r="AR150" s="177"/>
    </row>
    <row r="151" spans="1:44" s="67" customFormat="1" outlineLevel="1">
      <c r="A151" s="179" t="s">
        <v>49</v>
      </c>
      <c r="B151" s="170" t="s">
        <v>50</v>
      </c>
      <c r="C151" s="195" t="s">
        <v>81</v>
      </c>
      <c r="D151" s="196">
        <v>21</v>
      </c>
      <c r="E151" s="197" t="s">
        <v>69</v>
      </c>
      <c r="F151" s="198" t="s">
        <v>54</v>
      </c>
      <c r="G151" s="174" t="s">
        <v>2</v>
      </c>
      <c r="H151" s="174" t="s">
        <v>2</v>
      </c>
      <c r="I151" s="174" t="s">
        <v>2</v>
      </c>
      <c r="J151" s="174" t="s">
        <v>2</v>
      </c>
      <c r="K151" s="174" t="s">
        <v>2</v>
      </c>
      <c r="L151" s="174" t="s">
        <v>2</v>
      </c>
      <c r="M151" s="174" t="s">
        <v>2</v>
      </c>
      <c r="N151" s="117">
        <v>152000</v>
      </c>
      <c r="O151" s="117">
        <v>80372.420132139829</v>
      </c>
      <c r="P151" s="117">
        <v>114865.99233470926</v>
      </c>
      <c r="Q151" s="117">
        <v>67865.600215876184</v>
      </c>
      <c r="R151" s="117">
        <v>22118.774059441843</v>
      </c>
      <c r="S151" s="117">
        <v>150100</v>
      </c>
      <c r="T151" s="117">
        <v>79367.764880488088</v>
      </c>
      <c r="U151" s="117">
        <v>113430.1674305254</v>
      </c>
      <c r="V151" s="117">
        <v>67017.280213177728</v>
      </c>
      <c r="W151" s="117">
        <v>21842.289383698819</v>
      </c>
      <c r="X151" s="454">
        <v>4047.9999999999995</v>
      </c>
      <c r="Y151" s="454"/>
      <c r="Z151" s="454">
        <v>4531.9999999999991</v>
      </c>
      <c r="AA151" s="454"/>
      <c r="AB151" s="454">
        <v>3695.9999999999991</v>
      </c>
      <c r="AC151" s="454"/>
      <c r="AD151" s="191"/>
      <c r="AE151" s="191"/>
      <c r="AF151" s="191"/>
      <c r="AG151" s="191"/>
      <c r="AH151" s="191"/>
      <c r="AJ151" s="177"/>
      <c r="AK151" s="11" t="s">
        <v>29</v>
      </c>
      <c r="AL151" s="177"/>
      <c r="AM151" s="11"/>
      <c r="AN151" s="177"/>
      <c r="AO151" s="11"/>
      <c r="AP151" s="177"/>
      <c r="AQ151" s="11"/>
      <c r="AR151" s="177"/>
    </row>
    <row r="152" spans="1:44" s="67" customFormat="1" outlineLevel="1">
      <c r="A152" s="179" t="s">
        <v>49</v>
      </c>
      <c r="B152" s="170" t="s">
        <v>50</v>
      </c>
      <c r="C152" s="195" t="s">
        <v>82</v>
      </c>
      <c r="D152" s="196">
        <v>28</v>
      </c>
      <c r="E152" s="197" t="s">
        <v>69</v>
      </c>
      <c r="F152" s="198" t="s">
        <v>55</v>
      </c>
      <c r="G152" s="174" t="s">
        <v>2</v>
      </c>
      <c r="H152" s="174" t="s">
        <v>2</v>
      </c>
      <c r="I152" s="174" t="s">
        <v>2</v>
      </c>
      <c r="J152" s="174" t="s">
        <v>2</v>
      </c>
      <c r="K152" s="174" t="s">
        <v>2</v>
      </c>
      <c r="L152" s="174" t="s">
        <v>2</v>
      </c>
      <c r="M152" s="174" t="s">
        <v>2</v>
      </c>
      <c r="N152" s="117">
        <v>256500</v>
      </c>
      <c r="O152" s="117">
        <v>131294.14129297363</v>
      </c>
      <c r="P152" s="117">
        <v>183551.9001556877</v>
      </c>
      <c r="Q152" s="117">
        <v>117758.35066741533</v>
      </c>
      <c r="R152" s="117">
        <v>34992.89515326306</v>
      </c>
      <c r="S152" s="117">
        <v>253650</v>
      </c>
      <c r="T152" s="117">
        <v>129835.31750082948</v>
      </c>
      <c r="U152" s="117">
        <v>181512.43459840229</v>
      </c>
      <c r="V152" s="117">
        <v>116449.92454888849</v>
      </c>
      <c r="W152" s="117">
        <v>34604.085207115691</v>
      </c>
      <c r="X152" s="454">
        <v>7523.9999999999982</v>
      </c>
      <c r="Y152" s="454"/>
      <c r="Z152" s="454">
        <v>8051.9999999999991</v>
      </c>
      <c r="AA152" s="454"/>
      <c r="AB152" s="454">
        <v>6577.9999999999991</v>
      </c>
      <c r="AC152" s="454"/>
      <c r="AD152" s="191"/>
      <c r="AE152" s="191"/>
      <c r="AF152" s="191"/>
      <c r="AG152" s="191"/>
      <c r="AH152" s="191"/>
      <c r="AJ152" s="177"/>
      <c r="AK152" s="11" t="s">
        <v>29</v>
      </c>
      <c r="AL152" s="177"/>
      <c r="AM152" s="11"/>
      <c r="AN152" s="177"/>
      <c r="AO152" s="11"/>
      <c r="AP152" s="177"/>
      <c r="AQ152" s="11"/>
      <c r="AR152" s="177"/>
    </row>
    <row r="153" spans="1:44" s="67" customFormat="1" outlineLevel="1">
      <c r="A153" s="179" t="s">
        <v>49</v>
      </c>
      <c r="B153" s="170" t="s">
        <v>50</v>
      </c>
      <c r="C153" s="195" t="s">
        <v>83</v>
      </c>
      <c r="D153" s="196">
        <v>21</v>
      </c>
      <c r="E153" s="197" t="s">
        <v>69</v>
      </c>
      <c r="F153" s="198" t="s">
        <v>56</v>
      </c>
      <c r="G153" s="174" t="s">
        <v>2</v>
      </c>
      <c r="H153" s="174" t="s">
        <v>2</v>
      </c>
      <c r="I153" s="174" t="s">
        <v>2</v>
      </c>
      <c r="J153" s="174" t="s">
        <v>2</v>
      </c>
      <c r="K153" s="174" t="s">
        <v>2</v>
      </c>
      <c r="L153" s="174" t="s">
        <v>2</v>
      </c>
      <c r="M153" s="174" t="s">
        <v>2</v>
      </c>
      <c r="N153" s="117">
        <v>123500</v>
      </c>
      <c r="O153" s="117">
        <v>61967.651459659806</v>
      </c>
      <c r="P153" s="117">
        <v>91692.73269099537</v>
      </c>
      <c r="Q153" s="117">
        <v>60930.037751441509</v>
      </c>
      <c r="R153" s="117">
        <v>16733.260710328119</v>
      </c>
      <c r="S153" s="117">
        <v>122550</v>
      </c>
      <c r="T153" s="117">
        <v>61490.977217662425</v>
      </c>
      <c r="U153" s="117">
        <v>90987.40397798772</v>
      </c>
      <c r="V153" s="117">
        <v>60461.345153353497</v>
      </c>
      <c r="W153" s="117">
        <v>16604.543320248671</v>
      </c>
      <c r="X153" s="454">
        <v>2705.9999999999995</v>
      </c>
      <c r="Y153" s="454"/>
      <c r="Z153" s="454">
        <v>2969.9999999999995</v>
      </c>
      <c r="AA153" s="454"/>
      <c r="AB153" s="454">
        <v>2353.9999999999995</v>
      </c>
      <c r="AC153" s="454"/>
      <c r="AD153" s="191"/>
      <c r="AE153" s="191"/>
      <c r="AF153" s="191"/>
      <c r="AG153" s="191"/>
      <c r="AH153" s="191"/>
      <c r="AJ153" s="177"/>
      <c r="AK153" s="11" t="s">
        <v>29</v>
      </c>
      <c r="AL153" s="177"/>
      <c r="AM153" s="11"/>
      <c r="AN153" s="177"/>
      <c r="AO153" s="11"/>
      <c r="AP153" s="177"/>
      <c r="AQ153" s="11"/>
      <c r="AR153" s="177"/>
    </row>
    <row r="154" spans="1:44" s="67" customFormat="1" outlineLevel="1">
      <c r="A154" s="179" t="s">
        <v>49</v>
      </c>
      <c r="B154" s="170" t="s">
        <v>50</v>
      </c>
      <c r="C154" s="195" t="s">
        <v>84</v>
      </c>
      <c r="D154" s="196">
        <v>21</v>
      </c>
      <c r="E154" s="197" t="s">
        <v>69</v>
      </c>
      <c r="F154" s="198" t="s">
        <v>57</v>
      </c>
      <c r="G154" s="174" t="s">
        <v>2</v>
      </c>
      <c r="H154" s="174" t="s">
        <v>2</v>
      </c>
      <c r="I154" s="174" t="s">
        <v>2</v>
      </c>
      <c r="J154" s="174" t="s">
        <v>2</v>
      </c>
      <c r="K154" s="174" t="s">
        <v>2</v>
      </c>
      <c r="L154" s="174" t="s">
        <v>2</v>
      </c>
      <c r="M154" s="174" t="s">
        <v>2</v>
      </c>
      <c r="N154" s="117">
        <v>57000</v>
      </c>
      <c r="O154" s="117">
        <v>28693.405000448987</v>
      </c>
      <c r="P154" s="117">
        <v>43490.16715200185</v>
      </c>
      <c r="Q154" s="117">
        <v>28775.300501584286</v>
      </c>
      <c r="R154" s="117">
        <v>9535.7074134414324</v>
      </c>
      <c r="S154" s="117">
        <v>56050</v>
      </c>
      <c r="T154" s="117">
        <v>28215.18158377484</v>
      </c>
      <c r="U154" s="117">
        <v>42765.33103280182</v>
      </c>
      <c r="V154" s="117">
        <v>28295.712159891216</v>
      </c>
      <c r="W154" s="117">
        <v>9376.778956550741</v>
      </c>
      <c r="X154" s="454">
        <v>791.99999999999989</v>
      </c>
      <c r="Y154" s="454"/>
      <c r="Z154" s="454">
        <v>901.99999999999977</v>
      </c>
      <c r="AA154" s="454"/>
      <c r="AB154" s="454">
        <v>1077.9999999999998</v>
      </c>
      <c r="AC154" s="454"/>
      <c r="AD154" s="191"/>
      <c r="AE154" s="191"/>
      <c r="AF154" s="191"/>
      <c r="AG154" s="191"/>
      <c r="AH154" s="191"/>
      <c r="AJ154" s="177"/>
      <c r="AK154" s="11" t="s">
        <v>29</v>
      </c>
      <c r="AL154" s="177"/>
      <c r="AM154" s="11"/>
      <c r="AN154" s="177"/>
      <c r="AO154" s="11"/>
      <c r="AP154" s="177"/>
      <c r="AQ154" s="11"/>
      <c r="AR154" s="177"/>
    </row>
    <row r="155" spans="1:44" s="67" customFormat="1" outlineLevel="1">
      <c r="A155" s="179" t="s">
        <v>49</v>
      </c>
      <c r="B155" s="170" t="s">
        <v>50</v>
      </c>
      <c r="C155" s="195" t="s">
        <v>557</v>
      </c>
      <c r="D155" s="199"/>
      <c r="E155" s="197" t="s">
        <v>69</v>
      </c>
      <c r="F155" s="198" t="s">
        <v>130</v>
      </c>
      <c r="G155" s="174" t="s">
        <v>2</v>
      </c>
      <c r="H155" s="174" t="s">
        <v>2</v>
      </c>
      <c r="I155" s="174" t="s">
        <v>2</v>
      </c>
      <c r="J155" s="174" t="s">
        <v>2</v>
      </c>
      <c r="K155" s="174" t="s">
        <v>2</v>
      </c>
      <c r="L155" s="174" t="s">
        <v>2</v>
      </c>
      <c r="M155" s="174" t="s">
        <v>2</v>
      </c>
      <c r="N155" s="117"/>
      <c r="O155" s="117"/>
      <c r="P155" s="117"/>
      <c r="Q155" s="117"/>
      <c r="R155" s="117"/>
      <c r="S155" s="117"/>
      <c r="T155" s="117"/>
      <c r="U155" s="117"/>
      <c r="V155" s="117"/>
      <c r="W155" s="117"/>
      <c r="X155" s="467" t="s">
        <v>393</v>
      </c>
      <c r="Y155" s="468"/>
      <c r="Z155" s="467" t="s">
        <v>393</v>
      </c>
      <c r="AA155" s="468"/>
      <c r="AB155" s="467" t="s">
        <v>393</v>
      </c>
      <c r="AC155" s="468"/>
      <c r="AD155" s="191"/>
      <c r="AE155" s="191"/>
      <c r="AF155" s="191"/>
      <c r="AG155" s="191"/>
      <c r="AH155" s="191"/>
      <c r="AJ155" s="177"/>
      <c r="AK155" s="11" t="s">
        <v>29</v>
      </c>
      <c r="AL155" s="177"/>
      <c r="AM155" s="11"/>
      <c r="AN155" s="177"/>
      <c r="AO155" s="11"/>
      <c r="AP155" s="177"/>
      <c r="AQ155" s="11"/>
      <c r="AR155" s="177"/>
    </row>
    <row r="156" spans="1:44" s="67" customFormat="1" outlineLevel="1">
      <c r="A156" s="179" t="s">
        <v>49</v>
      </c>
      <c r="B156" s="170" t="s">
        <v>50</v>
      </c>
      <c r="C156" s="195" t="s">
        <v>558</v>
      </c>
      <c r="D156" s="199"/>
      <c r="E156" s="197" t="s">
        <v>69</v>
      </c>
      <c r="F156" s="198" t="s">
        <v>131</v>
      </c>
      <c r="G156" s="174" t="s">
        <v>2</v>
      </c>
      <c r="H156" s="174" t="s">
        <v>2</v>
      </c>
      <c r="I156" s="174" t="s">
        <v>2</v>
      </c>
      <c r="J156" s="174" t="s">
        <v>2</v>
      </c>
      <c r="K156" s="174" t="s">
        <v>2</v>
      </c>
      <c r="L156" s="174" t="s">
        <v>2</v>
      </c>
      <c r="M156" s="174" t="s">
        <v>2</v>
      </c>
      <c r="N156" s="117"/>
      <c r="O156" s="117"/>
      <c r="P156" s="117"/>
      <c r="Q156" s="117"/>
      <c r="R156" s="117"/>
      <c r="S156" s="117"/>
      <c r="T156" s="117"/>
      <c r="U156" s="117"/>
      <c r="V156" s="117"/>
      <c r="W156" s="117"/>
      <c r="X156" s="467" t="s">
        <v>393</v>
      </c>
      <c r="Y156" s="468"/>
      <c r="Z156" s="467" t="s">
        <v>393</v>
      </c>
      <c r="AA156" s="468"/>
      <c r="AB156" s="467" t="s">
        <v>393</v>
      </c>
      <c r="AC156" s="468"/>
      <c r="AD156" s="191"/>
      <c r="AE156" s="191"/>
      <c r="AF156" s="191"/>
      <c r="AG156" s="191"/>
      <c r="AH156" s="191"/>
      <c r="AJ156" s="177"/>
      <c r="AK156" s="11" t="s">
        <v>29</v>
      </c>
      <c r="AL156" s="177"/>
      <c r="AM156" s="11"/>
      <c r="AN156" s="177"/>
      <c r="AO156" s="11"/>
      <c r="AP156" s="177"/>
      <c r="AQ156" s="11"/>
      <c r="AR156" s="177"/>
    </row>
    <row r="157" spans="1:44" s="67" customFormat="1" outlineLevel="1">
      <c r="A157" s="179" t="s">
        <v>49</v>
      </c>
      <c r="B157" s="170" t="s">
        <v>50</v>
      </c>
      <c r="C157" s="195" t="s">
        <v>75</v>
      </c>
      <c r="D157" s="199"/>
      <c r="E157" s="197" t="s">
        <v>69</v>
      </c>
      <c r="F157" s="198" t="s">
        <v>55</v>
      </c>
      <c r="G157" s="174" t="s">
        <v>2</v>
      </c>
      <c r="H157" s="174" t="s">
        <v>2</v>
      </c>
      <c r="I157" s="174" t="s">
        <v>2</v>
      </c>
      <c r="J157" s="174" t="s">
        <v>2</v>
      </c>
      <c r="K157" s="174" t="s">
        <v>2</v>
      </c>
      <c r="L157" s="174" t="s">
        <v>2</v>
      </c>
      <c r="M157" s="174" t="s">
        <v>2</v>
      </c>
      <c r="N157" s="117"/>
      <c r="O157" s="117"/>
      <c r="P157" s="117"/>
      <c r="Q157" s="117"/>
      <c r="R157" s="117"/>
      <c r="S157" s="117"/>
      <c r="T157" s="117"/>
      <c r="U157" s="117"/>
      <c r="V157" s="117"/>
      <c r="W157" s="117"/>
      <c r="X157" s="467" t="s">
        <v>393</v>
      </c>
      <c r="Y157" s="468"/>
      <c r="Z157" s="467" t="s">
        <v>393</v>
      </c>
      <c r="AA157" s="468"/>
      <c r="AB157" s="467" t="s">
        <v>393</v>
      </c>
      <c r="AC157" s="468"/>
      <c r="AD157" s="191"/>
      <c r="AE157" s="191"/>
      <c r="AF157" s="191"/>
      <c r="AG157" s="191"/>
      <c r="AH157" s="191"/>
      <c r="AJ157" s="177"/>
      <c r="AK157" s="11" t="s">
        <v>29</v>
      </c>
      <c r="AL157" s="177"/>
      <c r="AM157" s="11"/>
      <c r="AN157" s="177"/>
      <c r="AO157" s="11"/>
      <c r="AP157" s="177"/>
      <c r="AQ157" s="11"/>
      <c r="AR157" s="177"/>
    </row>
    <row r="158" spans="1:44" s="178" customFormat="1">
      <c r="A158" s="169"/>
      <c r="B158" s="189" t="s">
        <v>395</v>
      </c>
      <c r="C158" s="171"/>
      <c r="D158" s="171"/>
      <c r="E158" s="172"/>
      <c r="F158" s="173"/>
      <c r="G158" s="174"/>
      <c r="H158" s="174"/>
      <c r="I158" s="174"/>
      <c r="J158" s="174"/>
      <c r="K158" s="174"/>
      <c r="L158" s="174"/>
      <c r="M158" s="174"/>
      <c r="N158" s="117"/>
      <c r="O158" s="117"/>
      <c r="P158" s="117"/>
      <c r="Q158" s="117"/>
      <c r="R158" s="117"/>
      <c r="S158" s="117"/>
      <c r="T158" s="117"/>
      <c r="U158" s="117"/>
      <c r="V158" s="117"/>
      <c r="W158" s="117"/>
      <c r="X158" s="458"/>
      <c r="Y158" s="458"/>
      <c r="Z158" s="457"/>
      <c r="AA158" s="457"/>
      <c r="AB158" s="457"/>
      <c r="AC158" s="457"/>
      <c r="AD158" s="175"/>
      <c r="AE158" s="175"/>
      <c r="AF158" s="175"/>
      <c r="AG158" s="175"/>
      <c r="AH158" s="175"/>
      <c r="AI158" s="176"/>
      <c r="AJ158" s="177"/>
      <c r="AK158" s="11"/>
      <c r="AL158" s="177"/>
      <c r="AM158" s="11"/>
      <c r="AN158" s="177"/>
      <c r="AO158" s="11"/>
      <c r="AP158" s="177"/>
      <c r="AQ158" s="11"/>
      <c r="AR158" s="177"/>
    </row>
    <row r="159" spans="1:44" s="67" customFormat="1" outlineLevel="1">
      <c r="A159" s="179" t="s">
        <v>49</v>
      </c>
      <c r="B159" s="170" t="s">
        <v>113</v>
      </c>
      <c r="C159" s="195" t="s">
        <v>85</v>
      </c>
      <c r="D159" s="199">
        <v>49</v>
      </c>
      <c r="E159" s="197" t="s">
        <v>33</v>
      </c>
      <c r="F159" s="198" t="s">
        <v>51</v>
      </c>
      <c r="G159" s="174" t="s">
        <v>2</v>
      </c>
      <c r="H159" s="174" t="s">
        <v>2</v>
      </c>
      <c r="I159" s="174" t="s">
        <v>2</v>
      </c>
      <c r="J159" s="174" t="s">
        <v>2</v>
      </c>
      <c r="K159" s="174" t="s">
        <v>2</v>
      </c>
      <c r="L159" s="174" t="s">
        <v>2</v>
      </c>
      <c r="M159" s="174" t="s">
        <v>2</v>
      </c>
      <c r="N159" s="117">
        <v>43650</v>
      </c>
      <c r="O159" s="117">
        <v>24274.744897959183</v>
      </c>
      <c r="P159" s="117">
        <v>20506.832597904027</v>
      </c>
      <c r="Q159" s="117">
        <v>11443.03443385076</v>
      </c>
      <c r="R159" s="117">
        <v>2650.092585296667</v>
      </c>
      <c r="S159" s="117">
        <v>41710</v>
      </c>
      <c r="T159" s="117">
        <v>23195.867346938776</v>
      </c>
      <c r="U159" s="117">
        <v>19595.417815774959</v>
      </c>
      <c r="V159" s="117">
        <v>10934.455125679615</v>
      </c>
      <c r="W159" s="117">
        <v>2532.3106926168152</v>
      </c>
      <c r="X159" s="454">
        <v>285.99999999999994</v>
      </c>
      <c r="Y159" s="454"/>
      <c r="Z159" s="454">
        <v>351.99999999999994</v>
      </c>
      <c r="AA159" s="454"/>
      <c r="AB159" s="454">
        <v>274.99999999999994</v>
      </c>
      <c r="AC159" s="454"/>
      <c r="AD159" s="191"/>
      <c r="AE159" s="191"/>
      <c r="AF159" s="191"/>
      <c r="AG159" s="191"/>
      <c r="AH159" s="191"/>
      <c r="AJ159" s="177"/>
      <c r="AK159" s="11" t="s">
        <v>29</v>
      </c>
      <c r="AL159" s="177"/>
      <c r="AM159" s="11"/>
      <c r="AN159" s="177"/>
      <c r="AO159" s="11"/>
      <c r="AP159" s="177"/>
      <c r="AQ159" s="11"/>
      <c r="AR159" s="177"/>
    </row>
    <row r="160" spans="1:44" s="67" customFormat="1" outlineLevel="1">
      <c r="A160" s="179" t="s">
        <v>49</v>
      </c>
      <c r="B160" s="170" t="s">
        <v>113</v>
      </c>
      <c r="C160" s="195" t="s">
        <v>86</v>
      </c>
      <c r="D160" s="199">
        <v>35</v>
      </c>
      <c r="E160" s="197" t="s">
        <v>33</v>
      </c>
      <c r="F160" s="198" t="s">
        <v>52</v>
      </c>
      <c r="G160" s="174" t="s">
        <v>2</v>
      </c>
      <c r="H160" s="174" t="s">
        <v>2</v>
      </c>
      <c r="I160" s="174" t="s">
        <v>2</v>
      </c>
      <c r="J160" s="174" t="s">
        <v>2</v>
      </c>
      <c r="K160" s="174" t="s">
        <v>2</v>
      </c>
      <c r="L160" s="174" t="s">
        <v>2</v>
      </c>
      <c r="M160" s="174" t="s">
        <v>2</v>
      </c>
      <c r="N160" s="117">
        <v>87300</v>
      </c>
      <c r="O160" s="117">
        <v>44422.543758659049</v>
      </c>
      <c r="P160" s="117">
        <v>40340.071613948137</v>
      </c>
      <c r="Q160" s="117">
        <v>23526.384959119558</v>
      </c>
      <c r="R160" s="117">
        <v>4963.1890647257405</v>
      </c>
      <c r="S160" s="117">
        <v>83420</v>
      </c>
      <c r="T160" s="117">
        <v>42448.208480496425</v>
      </c>
      <c r="U160" s="117">
        <v>38547.179542217105</v>
      </c>
      <c r="V160" s="117">
        <v>22480.767849825355</v>
      </c>
      <c r="W160" s="117">
        <v>4742.6028840712625</v>
      </c>
      <c r="X160" s="454">
        <v>549.99999999999989</v>
      </c>
      <c r="Y160" s="454"/>
      <c r="Z160" s="454">
        <v>615.99999999999989</v>
      </c>
      <c r="AA160" s="454"/>
      <c r="AB160" s="454">
        <v>549.99999999999989</v>
      </c>
      <c r="AC160" s="454"/>
      <c r="AD160" s="191"/>
      <c r="AE160" s="191"/>
      <c r="AF160" s="191"/>
      <c r="AG160" s="191"/>
      <c r="AH160" s="191"/>
      <c r="AJ160" s="177"/>
      <c r="AK160" s="11" t="s">
        <v>29</v>
      </c>
      <c r="AL160" s="177"/>
      <c r="AM160" s="11"/>
      <c r="AN160" s="177"/>
      <c r="AO160" s="11"/>
      <c r="AP160" s="177"/>
      <c r="AQ160" s="11"/>
      <c r="AR160" s="177"/>
    </row>
    <row r="161" spans="1:44" s="67" customFormat="1" outlineLevel="1">
      <c r="A161" s="179" t="s">
        <v>49</v>
      </c>
      <c r="B161" s="170" t="s">
        <v>113</v>
      </c>
      <c r="C161" s="195" t="s">
        <v>87</v>
      </c>
      <c r="D161" s="199">
        <v>56</v>
      </c>
      <c r="E161" s="197" t="s">
        <v>33</v>
      </c>
      <c r="F161" s="198" t="s">
        <v>53</v>
      </c>
      <c r="G161" s="174" t="s">
        <v>2</v>
      </c>
      <c r="H161" s="174" t="s">
        <v>2</v>
      </c>
      <c r="I161" s="174" t="s">
        <v>2</v>
      </c>
      <c r="J161" s="174" t="s">
        <v>2</v>
      </c>
      <c r="K161" s="174" t="s">
        <v>2</v>
      </c>
      <c r="L161" s="174" t="s">
        <v>2</v>
      </c>
      <c r="M161" s="174" t="s">
        <v>2</v>
      </c>
      <c r="N161" s="117">
        <v>155200</v>
      </c>
      <c r="O161" s="117">
        <v>82149.234473247474</v>
      </c>
      <c r="P161" s="117">
        <v>61754.769640728366</v>
      </c>
      <c r="Q161" s="117">
        <v>31062.85500572684</v>
      </c>
      <c r="R161" s="117">
        <v>8653.1591126902131</v>
      </c>
      <c r="S161" s="117">
        <v>149380</v>
      </c>
      <c r="T161" s="117">
        <v>79068.638180500697</v>
      </c>
      <c r="U161" s="117">
        <v>59438.965779201048</v>
      </c>
      <c r="V161" s="117">
        <v>29897.997943012084</v>
      </c>
      <c r="W161" s="117">
        <v>8328.6656459643291</v>
      </c>
      <c r="X161" s="454">
        <v>1033.9999999999998</v>
      </c>
      <c r="Y161" s="454"/>
      <c r="Z161" s="454">
        <v>1143.9999999999998</v>
      </c>
      <c r="AA161" s="454"/>
      <c r="AB161" s="454">
        <v>813.99999999999989</v>
      </c>
      <c r="AC161" s="454"/>
      <c r="AD161" s="191"/>
      <c r="AE161" s="191"/>
      <c r="AF161" s="191"/>
      <c r="AG161" s="191"/>
      <c r="AH161" s="191"/>
      <c r="AJ161" s="177"/>
      <c r="AK161" s="11" t="s">
        <v>29</v>
      </c>
      <c r="AL161" s="177"/>
      <c r="AM161" s="11"/>
      <c r="AN161" s="177"/>
      <c r="AO161" s="11"/>
      <c r="AP161" s="177"/>
      <c r="AQ161" s="11"/>
      <c r="AR161" s="177"/>
    </row>
    <row r="162" spans="1:44" s="67" customFormat="1" outlineLevel="1">
      <c r="A162" s="179" t="s">
        <v>49</v>
      </c>
      <c r="B162" s="170" t="s">
        <v>113</v>
      </c>
      <c r="C162" s="195" t="s">
        <v>88</v>
      </c>
      <c r="D162" s="199">
        <v>21</v>
      </c>
      <c r="E162" s="197" t="s">
        <v>33</v>
      </c>
      <c r="F162" s="198" t="s">
        <v>54</v>
      </c>
      <c r="G162" s="174" t="s">
        <v>2</v>
      </c>
      <c r="H162" s="174" t="s">
        <v>2</v>
      </c>
      <c r="I162" s="174" t="s">
        <v>2</v>
      </c>
      <c r="J162" s="174" t="s">
        <v>2</v>
      </c>
      <c r="K162" s="174" t="s">
        <v>2</v>
      </c>
      <c r="L162" s="174" t="s">
        <v>2</v>
      </c>
      <c r="M162" s="174" t="s">
        <v>2</v>
      </c>
      <c r="N162" s="117">
        <v>121250</v>
      </c>
      <c r="O162" s="117">
        <v>64005.902448557135</v>
      </c>
      <c r="P162" s="117">
        <v>63023.005435608669</v>
      </c>
      <c r="Q162" s="117">
        <v>33864.312442549737</v>
      </c>
      <c r="R162" s="117">
        <v>9308.5612645932706</v>
      </c>
      <c r="S162" s="117">
        <v>116400</v>
      </c>
      <c r="T162" s="117">
        <v>61445.666350614854</v>
      </c>
      <c r="U162" s="117">
        <v>60502.085218184322</v>
      </c>
      <c r="V162" s="117">
        <v>32509.739944847748</v>
      </c>
      <c r="W162" s="117">
        <v>8936.2188140095404</v>
      </c>
      <c r="X162" s="454">
        <v>1671.9999999999998</v>
      </c>
      <c r="Y162" s="454"/>
      <c r="Z162" s="454">
        <v>1759.9999999999995</v>
      </c>
      <c r="AA162" s="454"/>
      <c r="AB162" s="454">
        <v>1143.9999999999998</v>
      </c>
      <c r="AC162" s="454"/>
      <c r="AD162" s="191"/>
      <c r="AE162" s="191"/>
      <c r="AF162" s="191"/>
      <c r="AG162" s="191"/>
      <c r="AH162" s="191"/>
      <c r="AJ162" s="177"/>
      <c r="AK162" s="11" t="s">
        <v>29</v>
      </c>
      <c r="AL162" s="177"/>
      <c r="AM162" s="11"/>
      <c r="AN162" s="177"/>
      <c r="AO162" s="11"/>
      <c r="AP162" s="177"/>
      <c r="AQ162" s="11"/>
      <c r="AR162" s="177"/>
    </row>
    <row r="163" spans="1:44" s="67" customFormat="1" outlineLevel="1">
      <c r="A163" s="179" t="s">
        <v>49</v>
      </c>
      <c r="B163" s="170" t="s">
        <v>113</v>
      </c>
      <c r="C163" s="195" t="s">
        <v>89</v>
      </c>
      <c r="D163" s="199">
        <v>28</v>
      </c>
      <c r="E163" s="197" t="s">
        <v>33</v>
      </c>
      <c r="F163" s="198" t="s">
        <v>55</v>
      </c>
      <c r="G163" s="174" t="s">
        <v>2</v>
      </c>
      <c r="H163" s="174" t="s">
        <v>2</v>
      </c>
      <c r="I163" s="174" t="s">
        <v>2</v>
      </c>
      <c r="J163" s="174" t="s">
        <v>2</v>
      </c>
      <c r="K163" s="174" t="s">
        <v>2</v>
      </c>
      <c r="L163" s="174" t="s">
        <v>2</v>
      </c>
      <c r="M163" s="174" t="s">
        <v>2</v>
      </c>
      <c r="N163" s="117">
        <v>213400</v>
      </c>
      <c r="O163" s="117">
        <v>113818.08052634823</v>
      </c>
      <c r="P163" s="117">
        <v>119232.976558788</v>
      </c>
      <c r="Q163" s="117">
        <v>64055.371747953475</v>
      </c>
      <c r="R163" s="117">
        <v>18906.470180732722</v>
      </c>
      <c r="S163" s="117">
        <v>204670</v>
      </c>
      <c r="T163" s="117">
        <v>109161.88632299763</v>
      </c>
      <c r="U163" s="117">
        <v>114355.26388138304</v>
      </c>
      <c r="V163" s="117">
        <v>61434.924721900832</v>
      </c>
      <c r="W163" s="117">
        <v>18133.02367333911</v>
      </c>
      <c r="X163" s="454">
        <v>3673.9999999999991</v>
      </c>
      <c r="Y163" s="454"/>
      <c r="Z163" s="454">
        <v>3959.9999999999995</v>
      </c>
      <c r="AA163" s="454"/>
      <c r="AB163" s="454">
        <v>2793.9999999999995</v>
      </c>
      <c r="AC163" s="454"/>
      <c r="AD163" s="191"/>
      <c r="AE163" s="191"/>
      <c r="AF163" s="191"/>
      <c r="AG163" s="191"/>
      <c r="AH163" s="191"/>
      <c r="AJ163" s="177"/>
      <c r="AK163" s="11" t="s">
        <v>29</v>
      </c>
      <c r="AL163" s="177"/>
      <c r="AM163" s="11"/>
      <c r="AN163" s="177"/>
      <c r="AO163" s="11"/>
      <c r="AP163" s="177"/>
      <c r="AQ163" s="11"/>
      <c r="AR163" s="177"/>
    </row>
    <row r="164" spans="1:44" s="67" customFormat="1" outlineLevel="1">
      <c r="A164" s="179" t="s">
        <v>49</v>
      </c>
      <c r="B164" s="170" t="s">
        <v>113</v>
      </c>
      <c r="C164" s="195" t="s">
        <v>90</v>
      </c>
      <c r="D164" s="199">
        <v>21</v>
      </c>
      <c r="E164" s="197" t="s">
        <v>33</v>
      </c>
      <c r="F164" s="198" t="s">
        <v>56</v>
      </c>
      <c r="G164" s="174" t="s">
        <v>2</v>
      </c>
      <c r="H164" s="174" t="s">
        <v>2</v>
      </c>
      <c r="I164" s="174" t="s">
        <v>2</v>
      </c>
      <c r="J164" s="174" t="s">
        <v>2</v>
      </c>
      <c r="K164" s="174" t="s">
        <v>2</v>
      </c>
      <c r="L164" s="174" t="s">
        <v>2</v>
      </c>
      <c r="M164" s="174" t="s">
        <v>2</v>
      </c>
      <c r="N164" s="117">
        <v>106700</v>
      </c>
      <c r="O164" s="117">
        <v>56927.584808230829</v>
      </c>
      <c r="P164" s="117">
        <v>64278.341822606693</v>
      </c>
      <c r="Q164" s="117">
        <v>34454.176644487954</v>
      </c>
      <c r="R164" s="117">
        <v>9830.1393904883735</v>
      </c>
      <c r="S164" s="117">
        <v>102820</v>
      </c>
      <c r="T164" s="117">
        <v>54857.490815204255</v>
      </c>
      <c r="U164" s="117">
        <v>61940.947574511905</v>
      </c>
      <c r="V164" s="117">
        <v>33201.297493779297</v>
      </c>
      <c r="W164" s="117">
        <v>9472.6797762887963</v>
      </c>
      <c r="X164" s="454">
        <v>1209.9999999999998</v>
      </c>
      <c r="Y164" s="454"/>
      <c r="Z164" s="454">
        <v>1385.9999999999998</v>
      </c>
      <c r="AA164" s="454"/>
      <c r="AB164" s="454">
        <v>967.99999999999977</v>
      </c>
      <c r="AC164" s="454"/>
      <c r="AD164" s="191"/>
      <c r="AE164" s="191"/>
      <c r="AF164" s="191"/>
      <c r="AG164" s="191"/>
      <c r="AH164" s="191"/>
      <c r="AJ164" s="177"/>
      <c r="AK164" s="11" t="s">
        <v>29</v>
      </c>
      <c r="AL164" s="177"/>
      <c r="AM164" s="11"/>
      <c r="AN164" s="177"/>
      <c r="AO164" s="11"/>
      <c r="AP164" s="177"/>
      <c r="AQ164" s="11"/>
      <c r="AR164" s="177"/>
    </row>
    <row r="165" spans="1:44" s="67" customFormat="1" outlineLevel="1">
      <c r="A165" s="179" t="s">
        <v>49</v>
      </c>
      <c r="B165" s="170" t="s">
        <v>113</v>
      </c>
      <c r="C165" s="195" t="s">
        <v>91</v>
      </c>
      <c r="D165" s="199">
        <v>14</v>
      </c>
      <c r="E165" s="197" t="s">
        <v>33</v>
      </c>
      <c r="F165" s="198" t="s">
        <v>57</v>
      </c>
      <c r="G165" s="174" t="s">
        <v>2</v>
      </c>
      <c r="H165" s="174" t="s">
        <v>2</v>
      </c>
      <c r="I165" s="174" t="s">
        <v>2</v>
      </c>
      <c r="J165" s="174" t="s">
        <v>2</v>
      </c>
      <c r="K165" s="174" t="s">
        <v>2</v>
      </c>
      <c r="L165" s="174" t="s">
        <v>2</v>
      </c>
      <c r="M165" s="174" t="s">
        <v>2</v>
      </c>
      <c r="N165" s="117">
        <v>48500</v>
      </c>
      <c r="O165" s="117">
        <v>26030.032923042389</v>
      </c>
      <c r="P165" s="117">
        <v>30664.287852145611</v>
      </c>
      <c r="Q165" s="117">
        <v>17845.691945078379</v>
      </c>
      <c r="R165" s="117">
        <v>5018.0234950802496</v>
      </c>
      <c r="S165" s="117">
        <v>46560</v>
      </c>
      <c r="T165" s="117">
        <v>24988.831606120693</v>
      </c>
      <c r="U165" s="117">
        <v>29437.716338059789</v>
      </c>
      <c r="V165" s="117">
        <v>17131.864267275243</v>
      </c>
      <c r="W165" s="117">
        <v>4817.3025552770396</v>
      </c>
      <c r="X165" s="454">
        <v>461.99999999999989</v>
      </c>
      <c r="Y165" s="454"/>
      <c r="Z165" s="454">
        <v>483.99999999999989</v>
      </c>
      <c r="AA165" s="454"/>
      <c r="AB165" s="454">
        <v>285.99999999999994</v>
      </c>
      <c r="AC165" s="454"/>
      <c r="AD165" s="191"/>
      <c r="AE165" s="191"/>
      <c r="AF165" s="191"/>
      <c r="AG165" s="191"/>
      <c r="AH165" s="191"/>
      <c r="AJ165" s="177"/>
      <c r="AK165" s="11" t="s">
        <v>29</v>
      </c>
      <c r="AL165" s="177"/>
      <c r="AM165" s="11"/>
      <c r="AN165" s="177"/>
      <c r="AO165" s="11"/>
      <c r="AP165" s="177"/>
      <c r="AQ165" s="11"/>
      <c r="AR165" s="177"/>
    </row>
    <row r="166" spans="1:44" s="67" customFormat="1" outlineLevel="1">
      <c r="A166" s="179" t="s">
        <v>49</v>
      </c>
      <c r="B166" s="170" t="s">
        <v>113</v>
      </c>
      <c r="C166" s="195" t="s">
        <v>161</v>
      </c>
      <c r="D166" s="199"/>
      <c r="E166" s="197" t="s">
        <v>33</v>
      </c>
      <c r="F166" s="198" t="s">
        <v>130</v>
      </c>
      <c r="G166" s="174" t="s">
        <v>2</v>
      </c>
      <c r="H166" s="174" t="s">
        <v>2</v>
      </c>
      <c r="I166" s="174" t="s">
        <v>2</v>
      </c>
      <c r="J166" s="174" t="s">
        <v>2</v>
      </c>
      <c r="K166" s="174" t="s">
        <v>2</v>
      </c>
      <c r="L166" s="174" t="s">
        <v>2</v>
      </c>
      <c r="M166" s="174" t="s">
        <v>2</v>
      </c>
      <c r="N166" s="117"/>
      <c r="O166" s="117"/>
      <c r="P166" s="117"/>
      <c r="Q166" s="117"/>
      <c r="R166" s="117"/>
      <c r="S166" s="117"/>
      <c r="T166" s="117"/>
      <c r="U166" s="117"/>
      <c r="V166" s="117"/>
      <c r="W166" s="117"/>
      <c r="X166" s="467" t="s">
        <v>393</v>
      </c>
      <c r="Y166" s="468"/>
      <c r="Z166" s="467" t="s">
        <v>393</v>
      </c>
      <c r="AA166" s="468"/>
      <c r="AB166" s="467" t="s">
        <v>393</v>
      </c>
      <c r="AC166" s="468"/>
      <c r="AD166" s="191"/>
      <c r="AE166" s="191"/>
      <c r="AF166" s="191"/>
      <c r="AG166" s="191"/>
      <c r="AH166" s="191"/>
      <c r="AJ166" s="177"/>
      <c r="AK166" s="11" t="s">
        <v>29</v>
      </c>
      <c r="AL166" s="177"/>
      <c r="AM166" s="11"/>
      <c r="AN166" s="177"/>
      <c r="AO166" s="11"/>
      <c r="AP166" s="177"/>
      <c r="AQ166" s="11"/>
      <c r="AR166" s="177"/>
    </row>
    <row r="167" spans="1:44" s="67" customFormat="1" outlineLevel="1">
      <c r="A167" s="179" t="s">
        <v>49</v>
      </c>
      <c r="B167" s="170" t="s">
        <v>113</v>
      </c>
      <c r="C167" s="195" t="s">
        <v>132</v>
      </c>
      <c r="D167" s="199"/>
      <c r="E167" s="197" t="s">
        <v>33</v>
      </c>
      <c r="F167" s="198" t="s">
        <v>131</v>
      </c>
      <c r="G167" s="174" t="s">
        <v>2</v>
      </c>
      <c r="H167" s="174" t="s">
        <v>2</v>
      </c>
      <c r="I167" s="174" t="s">
        <v>2</v>
      </c>
      <c r="J167" s="174" t="s">
        <v>2</v>
      </c>
      <c r="K167" s="174" t="s">
        <v>2</v>
      </c>
      <c r="L167" s="174" t="s">
        <v>2</v>
      </c>
      <c r="M167" s="174" t="s">
        <v>2</v>
      </c>
      <c r="N167" s="117"/>
      <c r="O167" s="117"/>
      <c r="P167" s="117"/>
      <c r="Q167" s="117"/>
      <c r="R167" s="117"/>
      <c r="S167" s="117"/>
      <c r="T167" s="117"/>
      <c r="U167" s="117"/>
      <c r="V167" s="117"/>
      <c r="W167" s="117"/>
      <c r="X167" s="467" t="s">
        <v>393</v>
      </c>
      <c r="Y167" s="468"/>
      <c r="Z167" s="467" t="s">
        <v>393</v>
      </c>
      <c r="AA167" s="468"/>
      <c r="AB167" s="467" t="s">
        <v>393</v>
      </c>
      <c r="AC167" s="468"/>
      <c r="AD167" s="191"/>
      <c r="AE167" s="191"/>
      <c r="AF167" s="191"/>
      <c r="AG167" s="191"/>
      <c r="AH167" s="191"/>
      <c r="AJ167" s="177"/>
      <c r="AK167" s="11" t="s">
        <v>29</v>
      </c>
      <c r="AL167" s="177"/>
      <c r="AM167" s="11"/>
      <c r="AN167" s="177"/>
      <c r="AO167" s="11"/>
      <c r="AP167" s="177"/>
      <c r="AQ167" s="11"/>
      <c r="AR167" s="177"/>
    </row>
    <row r="168" spans="1:44" s="67" customFormat="1" outlineLevel="1">
      <c r="A168" s="179" t="s">
        <v>49</v>
      </c>
      <c r="B168" s="170" t="s">
        <v>113</v>
      </c>
      <c r="C168" s="195" t="s">
        <v>76</v>
      </c>
      <c r="D168" s="199"/>
      <c r="E168" s="197" t="s">
        <v>33</v>
      </c>
      <c r="F168" s="198" t="s">
        <v>55</v>
      </c>
      <c r="G168" s="174" t="s">
        <v>2</v>
      </c>
      <c r="H168" s="174" t="s">
        <v>2</v>
      </c>
      <c r="I168" s="174" t="s">
        <v>2</v>
      </c>
      <c r="J168" s="174" t="s">
        <v>2</v>
      </c>
      <c r="K168" s="174" t="s">
        <v>2</v>
      </c>
      <c r="L168" s="174" t="s">
        <v>2</v>
      </c>
      <c r="M168" s="174" t="s">
        <v>2</v>
      </c>
      <c r="N168" s="117"/>
      <c r="O168" s="117"/>
      <c r="P168" s="117"/>
      <c r="Q168" s="117"/>
      <c r="R168" s="117"/>
      <c r="S168" s="117"/>
      <c r="T168" s="117"/>
      <c r="U168" s="117"/>
      <c r="V168" s="117"/>
      <c r="W168" s="117"/>
      <c r="X168" s="467" t="s">
        <v>393</v>
      </c>
      <c r="Y168" s="468"/>
      <c r="Z168" s="467" t="s">
        <v>393</v>
      </c>
      <c r="AA168" s="468"/>
      <c r="AB168" s="467" t="s">
        <v>393</v>
      </c>
      <c r="AC168" s="468"/>
      <c r="AD168" s="191"/>
      <c r="AE168" s="191"/>
      <c r="AF168" s="191"/>
      <c r="AG168" s="191"/>
      <c r="AH168" s="191"/>
      <c r="AJ168" s="177"/>
      <c r="AK168" s="11" t="s">
        <v>29</v>
      </c>
      <c r="AL168" s="177"/>
      <c r="AM168" s="11"/>
      <c r="AN168" s="177"/>
      <c r="AO168" s="11"/>
      <c r="AP168" s="177"/>
      <c r="AQ168" s="11"/>
      <c r="AR168" s="177"/>
    </row>
    <row r="169" spans="1:44" s="178" customFormat="1">
      <c r="A169" s="169"/>
      <c r="B169" s="189" t="s">
        <v>113</v>
      </c>
      <c r="C169" s="171"/>
      <c r="D169" s="171"/>
      <c r="E169" s="172"/>
      <c r="F169" s="173"/>
      <c r="G169" s="174"/>
      <c r="H169" s="174"/>
      <c r="I169" s="174"/>
      <c r="J169" s="174"/>
      <c r="K169" s="174"/>
      <c r="L169" s="174"/>
      <c r="M169" s="174"/>
      <c r="N169" s="117"/>
      <c r="O169" s="117"/>
      <c r="P169" s="117"/>
      <c r="Q169" s="117"/>
      <c r="R169" s="117"/>
      <c r="S169" s="117"/>
      <c r="T169" s="117"/>
      <c r="U169" s="117"/>
      <c r="V169" s="117"/>
      <c r="W169" s="117"/>
      <c r="X169" s="458"/>
      <c r="Y169" s="458"/>
      <c r="Z169" s="457"/>
      <c r="AA169" s="457"/>
      <c r="AB169" s="457"/>
      <c r="AC169" s="457"/>
      <c r="AD169" s="175"/>
      <c r="AE169" s="175"/>
      <c r="AF169" s="175"/>
      <c r="AG169" s="175"/>
      <c r="AH169" s="175"/>
      <c r="AI169" s="176"/>
      <c r="AJ169" s="177"/>
      <c r="AK169" s="11"/>
      <c r="AL169" s="177"/>
      <c r="AM169" s="11"/>
      <c r="AN169" s="177"/>
      <c r="AO169" s="11"/>
      <c r="AP169" s="177"/>
      <c r="AQ169" s="11"/>
      <c r="AR169" s="177"/>
    </row>
    <row r="170" spans="1:44" s="67" customFormat="1" outlineLevel="1">
      <c r="A170" s="179" t="s">
        <v>49</v>
      </c>
      <c r="B170" s="170" t="s">
        <v>114</v>
      </c>
      <c r="C170" s="195" t="s">
        <v>92</v>
      </c>
      <c r="D170" s="199">
        <v>70</v>
      </c>
      <c r="E170" s="197" t="s">
        <v>70</v>
      </c>
      <c r="F170" s="198" t="s">
        <v>51</v>
      </c>
      <c r="G170" s="174" t="s">
        <v>2</v>
      </c>
      <c r="H170" s="174" t="s">
        <v>2</v>
      </c>
      <c r="I170" s="174" t="s">
        <v>2</v>
      </c>
      <c r="J170" s="174" t="s">
        <v>2</v>
      </c>
      <c r="K170" s="174" t="s">
        <v>2</v>
      </c>
      <c r="L170" s="174" t="s">
        <v>2</v>
      </c>
      <c r="M170" s="174" t="s">
        <v>2</v>
      </c>
      <c r="N170" s="117">
        <v>68600</v>
      </c>
      <c r="O170" s="117">
        <v>39398.803582337277</v>
      </c>
      <c r="P170" s="117">
        <v>27785.850459318342</v>
      </c>
      <c r="Q170" s="117">
        <v>15322.899065226664</v>
      </c>
      <c r="R170" s="117">
        <v>5680.3605389642571</v>
      </c>
      <c r="S170" s="117">
        <v>67620</v>
      </c>
      <c r="T170" s="117">
        <v>38835.963531161033</v>
      </c>
      <c r="U170" s="117">
        <v>27388.909738470938</v>
      </c>
      <c r="V170" s="117">
        <v>15104.000507151997</v>
      </c>
      <c r="W170" s="117">
        <v>5599.2125312647677</v>
      </c>
      <c r="X170" s="454">
        <v>527.99999999999989</v>
      </c>
      <c r="Y170" s="454"/>
      <c r="Z170" s="454">
        <v>593.99999999999989</v>
      </c>
      <c r="AA170" s="454"/>
      <c r="AB170" s="454">
        <v>439.99999999999989</v>
      </c>
      <c r="AC170" s="454"/>
      <c r="AD170" s="191"/>
      <c r="AE170" s="191"/>
      <c r="AF170" s="191"/>
      <c r="AG170" s="191"/>
      <c r="AH170" s="191"/>
      <c r="AJ170" s="177" t="s">
        <v>29</v>
      </c>
      <c r="AK170" s="11" t="s">
        <v>29</v>
      </c>
      <c r="AL170" s="177"/>
      <c r="AM170" s="11"/>
      <c r="AN170" s="177"/>
      <c r="AO170" s="11"/>
      <c r="AP170" s="177"/>
      <c r="AQ170" s="11"/>
      <c r="AR170" s="177"/>
    </row>
    <row r="171" spans="1:44" s="67" customFormat="1" outlineLevel="1">
      <c r="A171" s="179" t="s">
        <v>49</v>
      </c>
      <c r="B171" s="170" t="s">
        <v>114</v>
      </c>
      <c r="C171" s="195" t="s">
        <v>93</v>
      </c>
      <c r="D171" s="199">
        <v>42</v>
      </c>
      <c r="E171" s="197" t="s">
        <v>70</v>
      </c>
      <c r="F171" s="198" t="s">
        <v>52</v>
      </c>
      <c r="G171" s="174" t="s">
        <v>2</v>
      </c>
      <c r="H171" s="174" t="s">
        <v>2</v>
      </c>
      <c r="I171" s="174" t="s">
        <v>2</v>
      </c>
      <c r="J171" s="174" t="s">
        <v>2</v>
      </c>
      <c r="K171" s="174" t="s">
        <v>2</v>
      </c>
      <c r="L171" s="174" t="s">
        <v>2</v>
      </c>
      <c r="M171" s="174" t="s">
        <v>2</v>
      </c>
      <c r="N171" s="117">
        <v>117600</v>
      </c>
      <c r="O171" s="117">
        <v>66779.450261780104</v>
      </c>
      <c r="P171" s="117">
        <v>55074.149214659687</v>
      </c>
      <c r="Q171" s="117">
        <v>30048.003926701567</v>
      </c>
      <c r="R171" s="117">
        <v>11842.048429319371</v>
      </c>
      <c r="S171" s="117">
        <v>115640</v>
      </c>
      <c r="T171" s="117">
        <v>65666.459424083776</v>
      </c>
      <c r="U171" s="117">
        <v>54156.246727748687</v>
      </c>
      <c r="V171" s="117">
        <v>29547.203861256541</v>
      </c>
      <c r="W171" s="117">
        <v>11644.680955497382</v>
      </c>
      <c r="X171" s="454">
        <v>967.99999999999977</v>
      </c>
      <c r="Y171" s="454"/>
      <c r="Z171" s="454">
        <v>1099.9999999999998</v>
      </c>
      <c r="AA171" s="454"/>
      <c r="AB171" s="454">
        <v>791.99999999999989</v>
      </c>
      <c r="AC171" s="454"/>
      <c r="AD171" s="191"/>
      <c r="AE171" s="191"/>
      <c r="AF171" s="191"/>
      <c r="AG171" s="191"/>
      <c r="AH171" s="191"/>
      <c r="AJ171" s="177" t="s">
        <v>29</v>
      </c>
      <c r="AK171" s="11" t="s">
        <v>29</v>
      </c>
      <c r="AL171" s="177"/>
      <c r="AM171" s="11"/>
      <c r="AN171" s="177"/>
      <c r="AO171" s="11"/>
      <c r="AP171" s="177"/>
      <c r="AQ171" s="11"/>
      <c r="AR171" s="177"/>
    </row>
    <row r="172" spans="1:44" s="67" customFormat="1" outlineLevel="1">
      <c r="A172" s="179" t="s">
        <v>49</v>
      </c>
      <c r="B172" s="170" t="s">
        <v>114</v>
      </c>
      <c r="C172" s="195" t="s">
        <v>94</v>
      </c>
      <c r="D172" s="199">
        <v>63</v>
      </c>
      <c r="E172" s="197" t="s">
        <v>70</v>
      </c>
      <c r="F172" s="198" t="s">
        <v>53</v>
      </c>
      <c r="G172" s="174" t="s">
        <v>2</v>
      </c>
      <c r="H172" s="174" t="s">
        <v>2</v>
      </c>
      <c r="I172" s="174" t="s">
        <v>2</v>
      </c>
      <c r="J172" s="174" t="s">
        <v>2</v>
      </c>
      <c r="K172" s="174" t="s">
        <v>2</v>
      </c>
      <c r="L172" s="174" t="s">
        <v>2</v>
      </c>
      <c r="M172" s="174" t="s">
        <v>2</v>
      </c>
      <c r="N172" s="117">
        <v>166600</v>
      </c>
      <c r="O172" s="117">
        <v>96069.552592671535</v>
      </c>
      <c r="P172" s="117">
        <v>76435.35303754812</v>
      </c>
      <c r="Q172" s="117">
        <v>40606.489337613384</v>
      </c>
      <c r="R172" s="117">
        <v>13431.940541044529</v>
      </c>
      <c r="S172" s="117">
        <v>163660</v>
      </c>
      <c r="T172" s="117">
        <v>94374.207546918507</v>
      </c>
      <c r="U172" s="117">
        <v>75086.493866297271</v>
      </c>
      <c r="V172" s="117">
        <v>39889.904231655499</v>
      </c>
      <c r="W172" s="117">
        <v>13194.906296202565</v>
      </c>
      <c r="X172" s="454">
        <v>1451.9999999999998</v>
      </c>
      <c r="Y172" s="454"/>
      <c r="Z172" s="454">
        <v>1583.9999999999998</v>
      </c>
      <c r="AA172" s="454"/>
      <c r="AB172" s="454">
        <v>1385.9999999999998</v>
      </c>
      <c r="AC172" s="454"/>
      <c r="AD172" s="191"/>
      <c r="AE172" s="191"/>
      <c r="AF172" s="191"/>
      <c r="AG172" s="191"/>
      <c r="AH172" s="191"/>
      <c r="AJ172" s="177" t="s">
        <v>29</v>
      </c>
      <c r="AK172" s="11" t="s">
        <v>29</v>
      </c>
      <c r="AL172" s="177"/>
      <c r="AM172" s="11"/>
      <c r="AN172" s="177"/>
      <c r="AO172" s="11"/>
      <c r="AP172" s="177"/>
      <c r="AQ172" s="11"/>
      <c r="AR172" s="177"/>
    </row>
    <row r="173" spans="1:44" s="67" customFormat="1" outlineLevel="1">
      <c r="A173" s="179" t="s">
        <v>49</v>
      </c>
      <c r="B173" s="170" t="s">
        <v>114</v>
      </c>
      <c r="C173" s="195" t="s">
        <v>95</v>
      </c>
      <c r="D173" s="199">
        <v>21</v>
      </c>
      <c r="E173" s="197" t="s">
        <v>70</v>
      </c>
      <c r="F173" s="198" t="s">
        <v>54</v>
      </c>
      <c r="G173" s="174" t="s">
        <v>2</v>
      </c>
      <c r="H173" s="174" t="s">
        <v>2</v>
      </c>
      <c r="I173" s="174" t="s">
        <v>2</v>
      </c>
      <c r="J173" s="174" t="s">
        <v>2</v>
      </c>
      <c r="K173" s="174" t="s">
        <v>2</v>
      </c>
      <c r="L173" s="174" t="s">
        <v>2</v>
      </c>
      <c r="M173" s="174" t="s">
        <v>2</v>
      </c>
      <c r="N173" s="117">
        <v>225400</v>
      </c>
      <c r="O173" s="117">
        <v>126903.33249745939</v>
      </c>
      <c r="P173" s="117">
        <v>111334.55238949967</v>
      </c>
      <c r="Q173" s="117">
        <v>56198.283598833295</v>
      </c>
      <c r="R173" s="117">
        <v>27285.897266692184</v>
      </c>
      <c r="S173" s="117">
        <v>220500</v>
      </c>
      <c r="T173" s="117">
        <v>124144.56439968852</v>
      </c>
      <c r="U173" s="117">
        <v>108914.23603320619</v>
      </c>
      <c r="V173" s="117">
        <v>54976.581781467357</v>
      </c>
      <c r="W173" s="117">
        <v>26692.725586981484</v>
      </c>
      <c r="X173" s="454">
        <v>3365.9999999999995</v>
      </c>
      <c r="Y173" s="454"/>
      <c r="Z173" s="454">
        <v>3695.9999999999991</v>
      </c>
      <c r="AA173" s="454"/>
      <c r="AB173" s="454">
        <v>2309.9999999999995</v>
      </c>
      <c r="AC173" s="454"/>
      <c r="AD173" s="191"/>
      <c r="AE173" s="191"/>
      <c r="AF173" s="191"/>
      <c r="AG173" s="191"/>
      <c r="AH173" s="191"/>
      <c r="AJ173" s="177" t="s">
        <v>29</v>
      </c>
      <c r="AK173" s="11" t="s">
        <v>29</v>
      </c>
      <c r="AL173" s="177"/>
      <c r="AM173" s="11"/>
      <c r="AN173" s="177"/>
      <c r="AO173" s="11"/>
      <c r="AP173" s="177"/>
      <c r="AQ173" s="11"/>
      <c r="AR173" s="177"/>
    </row>
    <row r="174" spans="1:44" s="67" customFormat="1" outlineLevel="1">
      <c r="A174" s="179" t="s">
        <v>49</v>
      </c>
      <c r="B174" s="170" t="s">
        <v>114</v>
      </c>
      <c r="C174" s="195" t="s">
        <v>96</v>
      </c>
      <c r="D174" s="199">
        <v>28</v>
      </c>
      <c r="E174" s="197" t="s">
        <v>70</v>
      </c>
      <c r="F174" s="198" t="s">
        <v>55</v>
      </c>
      <c r="G174" s="174" t="s">
        <v>2</v>
      </c>
      <c r="H174" s="174" t="s">
        <v>2</v>
      </c>
      <c r="I174" s="174" t="s">
        <v>2</v>
      </c>
      <c r="J174" s="174" t="s">
        <v>2</v>
      </c>
      <c r="K174" s="174" t="s">
        <v>2</v>
      </c>
      <c r="L174" s="174" t="s">
        <v>2</v>
      </c>
      <c r="M174" s="174" t="s">
        <v>2</v>
      </c>
      <c r="N174" s="117">
        <v>186200</v>
      </c>
      <c r="O174" s="117">
        <v>103514.42274154168</v>
      </c>
      <c r="P174" s="117">
        <v>93593.930938262987</v>
      </c>
      <c r="Q174" s="117">
        <v>52733.536798046742</v>
      </c>
      <c r="R174" s="117">
        <v>14757.254970352284</v>
      </c>
      <c r="S174" s="117">
        <v>182280</v>
      </c>
      <c r="T174" s="117">
        <v>101335.17173645658</v>
      </c>
      <c r="U174" s="117">
        <v>91623.532392194291</v>
      </c>
      <c r="V174" s="117">
        <v>51623.357075982596</v>
      </c>
      <c r="W174" s="117">
        <v>14446.575918344866</v>
      </c>
      <c r="X174" s="454">
        <v>3299.9999999999995</v>
      </c>
      <c r="Y174" s="454"/>
      <c r="Z174" s="454">
        <v>3585.9999999999991</v>
      </c>
      <c r="AA174" s="454"/>
      <c r="AB174" s="454">
        <v>2089.9999999999995</v>
      </c>
      <c r="AC174" s="454"/>
      <c r="AD174" s="191"/>
      <c r="AE174" s="191"/>
      <c r="AF174" s="191"/>
      <c r="AG174" s="191"/>
      <c r="AH174" s="191"/>
      <c r="AJ174" s="177" t="s">
        <v>29</v>
      </c>
      <c r="AK174" s="11" t="s">
        <v>29</v>
      </c>
      <c r="AL174" s="177"/>
      <c r="AM174" s="11"/>
      <c r="AN174" s="177"/>
      <c r="AO174" s="11"/>
      <c r="AP174" s="177"/>
      <c r="AQ174" s="11"/>
      <c r="AR174" s="177"/>
    </row>
    <row r="175" spans="1:44" s="67" customFormat="1" outlineLevel="1">
      <c r="A175" s="179" t="s">
        <v>49</v>
      </c>
      <c r="B175" s="170" t="s">
        <v>114</v>
      </c>
      <c r="C175" s="195" t="s">
        <v>97</v>
      </c>
      <c r="D175" s="199">
        <v>14</v>
      </c>
      <c r="E175" s="197" t="s">
        <v>70</v>
      </c>
      <c r="F175" s="198" t="s">
        <v>56</v>
      </c>
      <c r="G175" s="174" t="s">
        <v>2</v>
      </c>
      <c r="H175" s="174" t="s">
        <v>2</v>
      </c>
      <c r="I175" s="174" t="s">
        <v>2</v>
      </c>
      <c r="J175" s="174" t="s">
        <v>2</v>
      </c>
      <c r="K175" s="174" t="s">
        <v>2</v>
      </c>
      <c r="L175" s="174" t="s">
        <v>2</v>
      </c>
      <c r="M175" s="174" t="s">
        <v>2</v>
      </c>
      <c r="N175" s="117">
        <v>102900</v>
      </c>
      <c r="O175" s="117">
        <v>55788.141101862857</v>
      </c>
      <c r="P175" s="117">
        <v>53116.284846082708</v>
      </c>
      <c r="Q175" s="117">
        <v>29231.811335711456</v>
      </c>
      <c r="R175" s="117">
        <v>9873.5420795349455</v>
      </c>
      <c r="S175" s="117">
        <v>100940</v>
      </c>
      <c r="T175" s="117">
        <v>54725.509842779757</v>
      </c>
      <c r="U175" s="117">
        <v>52104.546087109702</v>
      </c>
      <c r="V175" s="117">
        <v>28675.014929316952</v>
      </c>
      <c r="W175" s="117">
        <v>9685.4746113533274</v>
      </c>
      <c r="X175" s="454">
        <v>967.99999999999977</v>
      </c>
      <c r="Y175" s="454"/>
      <c r="Z175" s="454">
        <v>1055.9999999999998</v>
      </c>
      <c r="AA175" s="454"/>
      <c r="AB175" s="454">
        <v>813.99999999999989</v>
      </c>
      <c r="AC175" s="454"/>
      <c r="AD175" s="191"/>
      <c r="AE175" s="191"/>
      <c r="AF175" s="191"/>
      <c r="AG175" s="191"/>
      <c r="AH175" s="191"/>
      <c r="AJ175" s="177" t="s">
        <v>29</v>
      </c>
      <c r="AK175" s="11" t="s">
        <v>29</v>
      </c>
      <c r="AL175" s="177"/>
      <c r="AM175" s="11"/>
      <c r="AN175" s="177"/>
      <c r="AO175" s="11"/>
      <c r="AP175" s="177"/>
      <c r="AQ175" s="11"/>
      <c r="AR175" s="177"/>
    </row>
    <row r="176" spans="1:44" s="67" customFormat="1" outlineLevel="1">
      <c r="A176" s="179" t="s">
        <v>49</v>
      </c>
      <c r="B176" s="170" t="s">
        <v>114</v>
      </c>
      <c r="C176" s="195" t="s">
        <v>98</v>
      </c>
      <c r="D176" s="199">
        <v>14</v>
      </c>
      <c r="E176" s="197" t="s">
        <v>70</v>
      </c>
      <c r="F176" s="198" t="s">
        <v>57</v>
      </c>
      <c r="G176" s="174" t="s">
        <v>2</v>
      </c>
      <c r="H176" s="174" t="s">
        <v>2</v>
      </c>
      <c r="I176" s="174" t="s">
        <v>2</v>
      </c>
      <c r="J176" s="174" t="s">
        <v>2</v>
      </c>
      <c r="K176" s="174" t="s">
        <v>2</v>
      </c>
      <c r="L176" s="174" t="s">
        <v>2</v>
      </c>
      <c r="M176" s="174" t="s">
        <v>2</v>
      </c>
      <c r="N176" s="117">
        <v>73500</v>
      </c>
      <c r="O176" s="117">
        <v>40091.896963493688</v>
      </c>
      <c r="P176" s="117">
        <v>38497.850562947795</v>
      </c>
      <c r="Q176" s="117">
        <v>22386.864551347666</v>
      </c>
      <c r="R176" s="117">
        <v>9296.792903445923</v>
      </c>
      <c r="S176" s="117">
        <v>72520</v>
      </c>
      <c r="T176" s="117">
        <v>39557.338337313769</v>
      </c>
      <c r="U176" s="117">
        <v>37984.545888775159</v>
      </c>
      <c r="V176" s="117">
        <v>22088.373023996362</v>
      </c>
      <c r="W176" s="117">
        <v>9172.8356647333094</v>
      </c>
      <c r="X176" s="454">
        <v>395.99999999999994</v>
      </c>
      <c r="Y176" s="454"/>
      <c r="Z176" s="454">
        <v>439.99999999999989</v>
      </c>
      <c r="AA176" s="454"/>
      <c r="AB176" s="454">
        <v>417.99999999999994</v>
      </c>
      <c r="AC176" s="454"/>
      <c r="AD176" s="191"/>
      <c r="AE176" s="191"/>
      <c r="AF176" s="191"/>
      <c r="AG176" s="191"/>
      <c r="AH176" s="191"/>
      <c r="AJ176" s="177" t="s">
        <v>29</v>
      </c>
      <c r="AK176" s="11" t="s">
        <v>29</v>
      </c>
      <c r="AL176" s="177"/>
      <c r="AM176" s="11"/>
      <c r="AN176" s="177"/>
      <c r="AO176" s="11"/>
      <c r="AP176" s="177"/>
      <c r="AQ176" s="11"/>
      <c r="AR176" s="177"/>
    </row>
    <row r="177" spans="1:44" s="67" customFormat="1" outlineLevel="1">
      <c r="A177" s="179" t="s">
        <v>49</v>
      </c>
      <c r="B177" s="170" t="s">
        <v>114</v>
      </c>
      <c r="C177" s="195" t="s">
        <v>162</v>
      </c>
      <c r="D177" s="199"/>
      <c r="E177" s="197" t="s">
        <v>70</v>
      </c>
      <c r="F177" s="198" t="s">
        <v>130</v>
      </c>
      <c r="G177" s="174" t="s">
        <v>2</v>
      </c>
      <c r="H177" s="174" t="s">
        <v>2</v>
      </c>
      <c r="I177" s="174" t="s">
        <v>2</v>
      </c>
      <c r="J177" s="174" t="s">
        <v>2</v>
      </c>
      <c r="K177" s="174" t="s">
        <v>2</v>
      </c>
      <c r="L177" s="174" t="s">
        <v>2</v>
      </c>
      <c r="M177" s="174" t="s">
        <v>2</v>
      </c>
      <c r="N177" s="117"/>
      <c r="O177" s="117"/>
      <c r="P177" s="117"/>
      <c r="Q177" s="117"/>
      <c r="R177" s="117"/>
      <c r="S177" s="117"/>
      <c r="T177" s="117"/>
      <c r="U177" s="117"/>
      <c r="V177" s="117"/>
      <c r="W177" s="117"/>
      <c r="X177" s="467" t="s">
        <v>393</v>
      </c>
      <c r="Y177" s="468"/>
      <c r="Z177" s="467" t="s">
        <v>393</v>
      </c>
      <c r="AA177" s="468"/>
      <c r="AB177" s="467" t="s">
        <v>393</v>
      </c>
      <c r="AC177" s="468"/>
      <c r="AD177" s="191"/>
      <c r="AE177" s="191"/>
      <c r="AF177" s="191"/>
      <c r="AG177" s="191"/>
      <c r="AH177" s="191"/>
      <c r="AJ177" s="177" t="s">
        <v>29</v>
      </c>
      <c r="AK177" s="11" t="s">
        <v>29</v>
      </c>
      <c r="AL177" s="177"/>
      <c r="AM177" s="11"/>
      <c r="AN177" s="177"/>
      <c r="AO177" s="11"/>
      <c r="AP177" s="177"/>
      <c r="AQ177" s="11"/>
      <c r="AR177" s="177"/>
    </row>
    <row r="178" spans="1:44" s="67" customFormat="1" outlineLevel="1">
      <c r="A178" s="179" t="s">
        <v>49</v>
      </c>
      <c r="B178" s="170" t="s">
        <v>114</v>
      </c>
      <c r="C178" s="195" t="s">
        <v>133</v>
      </c>
      <c r="D178" s="199"/>
      <c r="E178" s="197" t="s">
        <v>70</v>
      </c>
      <c r="F178" s="198" t="s">
        <v>131</v>
      </c>
      <c r="G178" s="174" t="s">
        <v>2</v>
      </c>
      <c r="H178" s="174" t="s">
        <v>2</v>
      </c>
      <c r="I178" s="174" t="s">
        <v>2</v>
      </c>
      <c r="J178" s="174" t="s">
        <v>2</v>
      </c>
      <c r="K178" s="174" t="s">
        <v>2</v>
      </c>
      <c r="L178" s="174" t="s">
        <v>2</v>
      </c>
      <c r="M178" s="174" t="s">
        <v>2</v>
      </c>
      <c r="N178" s="117"/>
      <c r="O178" s="117"/>
      <c r="P178" s="117"/>
      <c r="Q178" s="117"/>
      <c r="R178" s="117"/>
      <c r="S178" s="117"/>
      <c r="T178" s="117"/>
      <c r="U178" s="117"/>
      <c r="V178" s="117"/>
      <c r="W178" s="117"/>
      <c r="X178" s="467" t="s">
        <v>393</v>
      </c>
      <c r="Y178" s="468"/>
      <c r="Z178" s="467" t="s">
        <v>393</v>
      </c>
      <c r="AA178" s="468"/>
      <c r="AB178" s="467" t="s">
        <v>393</v>
      </c>
      <c r="AC178" s="468"/>
      <c r="AD178" s="191"/>
      <c r="AE178" s="191"/>
      <c r="AF178" s="191"/>
      <c r="AG178" s="191"/>
      <c r="AH178" s="191"/>
      <c r="AJ178" s="177" t="s">
        <v>29</v>
      </c>
      <c r="AK178" s="11" t="s">
        <v>29</v>
      </c>
      <c r="AL178" s="177"/>
      <c r="AM178" s="11"/>
      <c r="AN178" s="177"/>
      <c r="AO178" s="11"/>
      <c r="AP178" s="177"/>
      <c r="AQ178" s="11"/>
      <c r="AR178" s="177"/>
    </row>
    <row r="179" spans="1:44" s="67" customFormat="1" outlineLevel="1">
      <c r="A179" s="179" t="s">
        <v>49</v>
      </c>
      <c r="B179" s="170" t="s">
        <v>114</v>
      </c>
      <c r="C179" s="195" t="s">
        <v>77</v>
      </c>
      <c r="D179" s="199"/>
      <c r="E179" s="197" t="s">
        <v>70</v>
      </c>
      <c r="F179" s="198" t="s">
        <v>55</v>
      </c>
      <c r="G179" s="174" t="s">
        <v>2</v>
      </c>
      <c r="H179" s="174" t="s">
        <v>2</v>
      </c>
      <c r="I179" s="174" t="s">
        <v>2</v>
      </c>
      <c r="J179" s="174" t="s">
        <v>2</v>
      </c>
      <c r="K179" s="174" t="s">
        <v>2</v>
      </c>
      <c r="L179" s="174" t="s">
        <v>2</v>
      </c>
      <c r="M179" s="174" t="s">
        <v>2</v>
      </c>
      <c r="N179" s="117"/>
      <c r="O179" s="117"/>
      <c r="P179" s="117"/>
      <c r="Q179" s="117"/>
      <c r="R179" s="117"/>
      <c r="S179" s="117"/>
      <c r="T179" s="117"/>
      <c r="U179" s="117"/>
      <c r="V179" s="117"/>
      <c r="W179" s="117"/>
      <c r="X179" s="467" t="s">
        <v>393</v>
      </c>
      <c r="Y179" s="468"/>
      <c r="Z179" s="467" t="s">
        <v>393</v>
      </c>
      <c r="AA179" s="468"/>
      <c r="AB179" s="467" t="s">
        <v>393</v>
      </c>
      <c r="AC179" s="468"/>
      <c r="AD179" s="191"/>
      <c r="AE179" s="191"/>
      <c r="AF179" s="191"/>
      <c r="AG179" s="191"/>
      <c r="AH179" s="191"/>
      <c r="AJ179" s="177" t="s">
        <v>29</v>
      </c>
      <c r="AK179" s="11" t="s">
        <v>29</v>
      </c>
      <c r="AL179" s="177"/>
      <c r="AM179" s="11"/>
      <c r="AN179" s="177"/>
      <c r="AO179" s="11"/>
      <c r="AP179" s="177"/>
      <c r="AQ179" s="11"/>
      <c r="AR179" s="177"/>
    </row>
    <row r="180" spans="1:44" s="178" customFormat="1">
      <c r="A180" s="169"/>
      <c r="B180" s="189" t="s">
        <v>114</v>
      </c>
      <c r="C180" s="171"/>
      <c r="D180" s="172"/>
      <c r="E180" s="172"/>
      <c r="F180" s="173"/>
      <c r="G180" s="174"/>
      <c r="H180" s="174"/>
      <c r="I180" s="174"/>
      <c r="J180" s="174"/>
      <c r="K180" s="174"/>
      <c r="L180" s="174"/>
      <c r="M180" s="174"/>
      <c r="N180" s="117"/>
      <c r="O180" s="117"/>
      <c r="P180" s="117"/>
      <c r="Q180" s="117"/>
      <c r="R180" s="117"/>
      <c r="S180" s="117"/>
      <c r="T180" s="117"/>
      <c r="U180" s="117"/>
      <c r="V180" s="117"/>
      <c r="W180" s="117"/>
      <c r="X180" s="489"/>
      <c r="Y180" s="489"/>
      <c r="Z180" s="457"/>
      <c r="AA180" s="457"/>
      <c r="AB180" s="457"/>
      <c r="AC180" s="457"/>
      <c r="AD180" s="175"/>
      <c r="AE180" s="175"/>
      <c r="AF180" s="175"/>
      <c r="AG180" s="175"/>
      <c r="AH180" s="175"/>
      <c r="AI180" s="176"/>
      <c r="AJ180" s="177"/>
      <c r="AK180" s="11"/>
      <c r="AL180" s="177"/>
      <c r="AM180" s="11"/>
      <c r="AN180" s="177"/>
      <c r="AO180" s="11"/>
      <c r="AP180" s="177"/>
      <c r="AQ180" s="11"/>
      <c r="AR180" s="177"/>
    </row>
    <row r="181" spans="1:44" s="178" customFormat="1">
      <c r="A181" s="179" t="s">
        <v>49</v>
      </c>
      <c r="B181" s="170" t="s">
        <v>135</v>
      </c>
      <c r="C181" s="171" t="s">
        <v>136</v>
      </c>
      <c r="D181" s="172"/>
      <c r="E181" s="197" t="s">
        <v>69</v>
      </c>
      <c r="F181" s="173" t="s">
        <v>139</v>
      </c>
      <c r="G181" s="174" t="s">
        <v>2</v>
      </c>
      <c r="H181" s="174" t="s">
        <v>2</v>
      </c>
      <c r="I181" s="174" t="s">
        <v>2</v>
      </c>
      <c r="J181" s="174" t="s">
        <v>2</v>
      </c>
      <c r="K181" s="174" t="s">
        <v>2</v>
      </c>
      <c r="L181" s="174" t="s">
        <v>2</v>
      </c>
      <c r="M181" s="174" t="s">
        <v>2</v>
      </c>
      <c r="N181" s="117"/>
      <c r="O181" s="117"/>
      <c r="P181" s="117"/>
      <c r="Q181" s="117"/>
      <c r="R181" s="117"/>
      <c r="S181" s="117"/>
      <c r="T181" s="117"/>
      <c r="U181" s="117"/>
      <c r="V181" s="117"/>
      <c r="W181" s="117"/>
      <c r="X181" s="487" t="s">
        <v>394</v>
      </c>
      <c r="Y181" s="488"/>
      <c r="Z181" s="487" t="s">
        <v>394</v>
      </c>
      <c r="AA181" s="488"/>
      <c r="AB181" s="487" t="s">
        <v>394</v>
      </c>
      <c r="AC181" s="488"/>
      <c r="AD181" s="175"/>
      <c r="AE181" s="175"/>
      <c r="AF181" s="175"/>
      <c r="AG181" s="175"/>
      <c r="AH181" s="175"/>
      <c r="AI181" s="176"/>
      <c r="AJ181" s="177"/>
      <c r="AK181" s="11"/>
      <c r="AL181" s="177"/>
      <c r="AM181" s="11"/>
      <c r="AN181" s="177"/>
      <c r="AO181" s="11"/>
      <c r="AP181" s="177"/>
      <c r="AQ181" s="11"/>
      <c r="AR181" s="177"/>
    </row>
    <row r="182" spans="1:44" s="178" customFormat="1">
      <c r="A182" s="179" t="s">
        <v>49</v>
      </c>
      <c r="B182" s="170" t="s">
        <v>135</v>
      </c>
      <c r="C182" s="171" t="s">
        <v>151</v>
      </c>
      <c r="D182" s="172"/>
      <c r="E182" s="197" t="s">
        <v>138</v>
      </c>
      <c r="F182" s="173" t="s">
        <v>139</v>
      </c>
      <c r="G182" s="174" t="s">
        <v>2</v>
      </c>
      <c r="H182" s="174" t="s">
        <v>2</v>
      </c>
      <c r="I182" s="174" t="s">
        <v>2</v>
      </c>
      <c r="J182" s="174" t="s">
        <v>2</v>
      </c>
      <c r="K182" s="174" t="s">
        <v>2</v>
      </c>
      <c r="L182" s="174" t="s">
        <v>2</v>
      </c>
      <c r="M182" s="174" t="s">
        <v>2</v>
      </c>
      <c r="N182" s="117"/>
      <c r="O182" s="117"/>
      <c r="P182" s="117"/>
      <c r="Q182" s="117"/>
      <c r="R182" s="117"/>
      <c r="S182" s="117"/>
      <c r="T182" s="117"/>
      <c r="U182" s="117"/>
      <c r="V182" s="117"/>
      <c r="W182" s="117"/>
      <c r="X182" s="487" t="s">
        <v>394</v>
      </c>
      <c r="Y182" s="488"/>
      <c r="Z182" s="487" t="s">
        <v>394</v>
      </c>
      <c r="AA182" s="488"/>
      <c r="AB182" s="487" t="s">
        <v>394</v>
      </c>
      <c r="AC182" s="488"/>
      <c r="AD182" s="175"/>
      <c r="AE182" s="175"/>
      <c r="AF182" s="175"/>
      <c r="AG182" s="175"/>
      <c r="AH182" s="175"/>
      <c r="AI182" s="176"/>
      <c r="AJ182" s="177"/>
      <c r="AK182" s="11"/>
      <c r="AL182" s="177"/>
      <c r="AM182" s="11"/>
      <c r="AN182" s="177"/>
      <c r="AO182" s="11"/>
      <c r="AP182" s="177"/>
      <c r="AQ182" s="11"/>
      <c r="AR182" s="177"/>
    </row>
    <row r="183" spans="1:44" s="178" customFormat="1">
      <c r="A183" s="179" t="s">
        <v>49</v>
      </c>
      <c r="B183" s="170" t="s">
        <v>135</v>
      </c>
      <c r="C183" s="171" t="s">
        <v>137</v>
      </c>
      <c r="D183" s="172"/>
      <c r="E183" s="197" t="s">
        <v>138</v>
      </c>
      <c r="F183" s="173" t="s">
        <v>139</v>
      </c>
      <c r="G183" s="174" t="s">
        <v>2</v>
      </c>
      <c r="H183" s="174" t="s">
        <v>2</v>
      </c>
      <c r="I183" s="174" t="s">
        <v>2</v>
      </c>
      <c r="J183" s="174" t="s">
        <v>2</v>
      </c>
      <c r="K183" s="174" t="s">
        <v>2</v>
      </c>
      <c r="L183" s="174" t="s">
        <v>2</v>
      </c>
      <c r="M183" s="174" t="s">
        <v>2</v>
      </c>
      <c r="N183" s="117"/>
      <c r="O183" s="117"/>
      <c r="P183" s="117"/>
      <c r="Q183" s="117"/>
      <c r="R183" s="117"/>
      <c r="S183" s="117"/>
      <c r="T183" s="117"/>
      <c r="U183" s="117"/>
      <c r="V183" s="117"/>
      <c r="W183" s="117"/>
      <c r="X183" s="487" t="s">
        <v>394</v>
      </c>
      <c r="Y183" s="488"/>
      <c r="Z183" s="487" t="s">
        <v>394</v>
      </c>
      <c r="AA183" s="488"/>
      <c r="AB183" s="487" t="s">
        <v>394</v>
      </c>
      <c r="AC183" s="488"/>
      <c r="AD183" s="175"/>
      <c r="AE183" s="175"/>
      <c r="AF183" s="175"/>
      <c r="AG183" s="175"/>
      <c r="AH183" s="175"/>
      <c r="AI183" s="176"/>
      <c r="AJ183" s="177"/>
      <c r="AK183" s="11"/>
      <c r="AL183" s="177"/>
      <c r="AM183" s="11"/>
      <c r="AN183" s="177"/>
      <c r="AO183" s="11"/>
      <c r="AP183" s="177"/>
      <c r="AQ183" s="11"/>
      <c r="AR183" s="177"/>
    </row>
    <row r="184" spans="1:44" s="155" customFormat="1">
      <c r="A184" s="141"/>
      <c r="B184" s="104"/>
      <c r="C184" s="152"/>
      <c r="D184" s="152"/>
      <c r="E184" s="222"/>
      <c r="F184" s="153"/>
      <c r="G184" s="148"/>
      <c r="H184" s="148"/>
      <c r="I184" s="148"/>
      <c r="J184" s="148"/>
      <c r="K184" s="148"/>
      <c r="L184" s="148"/>
      <c r="M184" s="148"/>
      <c r="N184" s="154"/>
      <c r="O184" s="154"/>
      <c r="P184" s="154"/>
      <c r="Q184" s="154"/>
      <c r="R184" s="154"/>
      <c r="S184" s="154"/>
      <c r="T184" s="154"/>
      <c r="U184" s="154"/>
      <c r="V184" s="154"/>
      <c r="W184" s="154"/>
      <c r="X184" s="486"/>
      <c r="Y184" s="486"/>
      <c r="Z184" s="466"/>
      <c r="AA184" s="466"/>
      <c r="AB184" s="466"/>
      <c r="AC184" s="466"/>
      <c r="AD184" s="149"/>
      <c r="AE184" s="149"/>
      <c r="AF184" s="149"/>
      <c r="AG184" s="149"/>
      <c r="AH184" s="149"/>
      <c r="AI184" s="150"/>
      <c r="AJ184" s="105"/>
      <c r="AK184" s="106"/>
      <c r="AL184" s="105"/>
      <c r="AM184" s="106"/>
      <c r="AN184" s="105"/>
      <c r="AO184" s="106"/>
      <c r="AP184" s="105"/>
      <c r="AQ184" s="106"/>
      <c r="AR184" s="105"/>
    </row>
    <row r="185" spans="1:44" s="67" customFormat="1" outlineLevel="1">
      <c r="A185" s="179" t="s">
        <v>49</v>
      </c>
      <c r="B185" s="170" t="s">
        <v>115</v>
      </c>
      <c r="C185" s="195" t="s">
        <v>99</v>
      </c>
      <c r="D185" s="199">
        <v>24</v>
      </c>
      <c r="E185" s="200" t="s">
        <v>71</v>
      </c>
      <c r="F185" s="198" t="s">
        <v>58</v>
      </c>
      <c r="G185" s="174" t="s">
        <v>2</v>
      </c>
      <c r="H185" s="174" t="s">
        <v>2</v>
      </c>
      <c r="I185" s="174" t="s">
        <v>2</v>
      </c>
      <c r="J185" s="174" t="s">
        <v>2</v>
      </c>
      <c r="K185" s="174" t="s">
        <v>2</v>
      </c>
      <c r="L185" s="174" t="s">
        <v>2</v>
      </c>
      <c r="M185" s="174" t="s">
        <v>2</v>
      </c>
      <c r="N185" s="117">
        <v>125000</v>
      </c>
      <c r="O185" s="117">
        <v>64952.164867388557</v>
      </c>
      <c r="P185" s="117">
        <v>59685.385711711417</v>
      </c>
      <c r="Q185" s="117">
        <v>29394.238487623479</v>
      </c>
      <c r="R185" s="117">
        <v>4197.8605245482686</v>
      </c>
      <c r="S185" s="117">
        <v>119000</v>
      </c>
      <c r="T185" s="117">
        <v>61834.460953753907</v>
      </c>
      <c r="U185" s="117">
        <v>56820.487197549272</v>
      </c>
      <c r="V185" s="117">
        <v>27983.315040217552</v>
      </c>
      <c r="W185" s="117">
        <v>3996.3632193699518</v>
      </c>
      <c r="X185" s="454">
        <v>1231.9999999999998</v>
      </c>
      <c r="Y185" s="454"/>
      <c r="Z185" s="454">
        <v>1319.9999999999998</v>
      </c>
      <c r="AA185" s="454"/>
      <c r="AB185" s="454">
        <v>1451.9999999999998</v>
      </c>
      <c r="AC185" s="454"/>
      <c r="AD185" s="191"/>
      <c r="AE185" s="191"/>
      <c r="AF185" s="191"/>
      <c r="AG185" s="191"/>
      <c r="AH185" s="191"/>
      <c r="AJ185" s="177"/>
      <c r="AK185" s="11"/>
      <c r="AL185" s="177"/>
      <c r="AM185" s="11" t="s">
        <v>29</v>
      </c>
      <c r="AN185" s="177"/>
      <c r="AO185" s="11"/>
      <c r="AP185" s="177"/>
      <c r="AQ185" s="11"/>
      <c r="AR185" s="177"/>
    </row>
    <row r="186" spans="1:44" s="67" customFormat="1" outlineLevel="1">
      <c r="A186" s="179" t="s">
        <v>49</v>
      </c>
      <c r="B186" s="170" t="s">
        <v>115</v>
      </c>
      <c r="C186" s="195" t="s">
        <v>100</v>
      </c>
      <c r="D186" s="199">
        <v>42</v>
      </c>
      <c r="E186" s="200" t="s">
        <v>71</v>
      </c>
      <c r="F186" s="198" t="s">
        <v>59</v>
      </c>
      <c r="G186" s="174" t="s">
        <v>2</v>
      </c>
      <c r="H186" s="174" t="s">
        <v>2</v>
      </c>
      <c r="I186" s="174" t="s">
        <v>2</v>
      </c>
      <c r="J186" s="174" t="s">
        <v>2</v>
      </c>
      <c r="K186" s="174" t="s">
        <v>2</v>
      </c>
      <c r="L186" s="174" t="s">
        <v>2</v>
      </c>
      <c r="M186" s="174" t="s">
        <v>2</v>
      </c>
      <c r="N186" s="117">
        <v>70000</v>
      </c>
      <c r="O186" s="117">
        <v>35142.57959388318</v>
      </c>
      <c r="P186" s="117">
        <v>33431.624467285037</v>
      </c>
      <c r="Q186" s="117">
        <v>18551.798696415139</v>
      </c>
      <c r="R186" s="117">
        <v>3397.7813988468288</v>
      </c>
      <c r="S186" s="117">
        <v>67000</v>
      </c>
      <c r="T186" s="117">
        <v>33636.469039859614</v>
      </c>
      <c r="U186" s="117">
        <v>31998.84056154425</v>
      </c>
      <c r="V186" s="117">
        <v>17756.72160942592</v>
      </c>
      <c r="W186" s="117">
        <v>3252.1621960391076</v>
      </c>
      <c r="X186" s="454">
        <v>901.99999999999977</v>
      </c>
      <c r="Y186" s="454"/>
      <c r="Z186" s="454">
        <v>989.99999999999989</v>
      </c>
      <c r="AA186" s="454"/>
      <c r="AB186" s="454">
        <v>978.99999999999977</v>
      </c>
      <c r="AC186" s="454"/>
      <c r="AD186" s="191"/>
      <c r="AE186" s="191"/>
      <c r="AF186" s="191"/>
      <c r="AG186" s="191"/>
      <c r="AH186" s="191"/>
      <c r="AJ186" s="177"/>
      <c r="AK186" s="11"/>
      <c r="AL186" s="177"/>
      <c r="AM186" s="11" t="s">
        <v>29</v>
      </c>
      <c r="AN186" s="177"/>
      <c r="AO186" s="11"/>
      <c r="AP186" s="177"/>
      <c r="AQ186" s="11"/>
      <c r="AR186" s="177"/>
    </row>
    <row r="187" spans="1:44" s="67" customFormat="1" outlineLevel="1">
      <c r="A187" s="179" t="s">
        <v>49</v>
      </c>
      <c r="B187" s="170" t="s">
        <v>115</v>
      </c>
      <c r="C187" s="195" t="s">
        <v>101</v>
      </c>
      <c r="D187" s="199">
        <v>42</v>
      </c>
      <c r="E187" s="200" t="s">
        <v>71</v>
      </c>
      <c r="F187" s="198" t="s">
        <v>52</v>
      </c>
      <c r="G187" s="174" t="s">
        <v>2</v>
      </c>
      <c r="H187" s="174" t="s">
        <v>2</v>
      </c>
      <c r="I187" s="174" t="s">
        <v>2</v>
      </c>
      <c r="J187" s="174" t="s">
        <v>2</v>
      </c>
      <c r="K187" s="174" t="s">
        <v>2</v>
      </c>
      <c r="L187" s="174" t="s">
        <v>2</v>
      </c>
      <c r="M187" s="174" t="s">
        <v>2</v>
      </c>
      <c r="N187" s="117">
        <v>65000</v>
      </c>
      <c r="O187" s="117">
        <v>33164.478752086274</v>
      </c>
      <c r="P187" s="117">
        <v>34414.157786622156</v>
      </c>
      <c r="Q187" s="117">
        <v>17060.518038259084</v>
      </c>
      <c r="R187" s="117">
        <v>4263.3040184876108</v>
      </c>
      <c r="S187" s="117">
        <v>62000</v>
      </c>
      <c r="T187" s="117">
        <v>31633.810501989981</v>
      </c>
      <c r="U187" s="117">
        <v>32825.812042624217</v>
      </c>
      <c r="V187" s="117">
        <v>16273.109513416357</v>
      </c>
      <c r="W187" s="117">
        <v>4066.5361407112591</v>
      </c>
      <c r="X187" s="454">
        <v>769.99999999999989</v>
      </c>
      <c r="Y187" s="454"/>
      <c r="Z187" s="454">
        <v>835.99999999999989</v>
      </c>
      <c r="AA187" s="454"/>
      <c r="AB187" s="454">
        <v>901.99999999999977</v>
      </c>
      <c r="AC187" s="454"/>
      <c r="AD187" s="191"/>
      <c r="AE187" s="191"/>
      <c r="AF187" s="191"/>
      <c r="AG187" s="191"/>
      <c r="AH187" s="191"/>
      <c r="AJ187" s="177"/>
      <c r="AK187" s="11"/>
      <c r="AL187" s="177"/>
      <c r="AM187" s="11" t="s">
        <v>29</v>
      </c>
      <c r="AN187" s="177"/>
      <c r="AO187" s="11"/>
      <c r="AP187" s="177"/>
      <c r="AQ187" s="11"/>
      <c r="AR187" s="177"/>
    </row>
    <row r="188" spans="1:44" s="67" customFormat="1" outlineLevel="1">
      <c r="A188" s="179" t="s">
        <v>49</v>
      </c>
      <c r="B188" s="170" t="s">
        <v>115</v>
      </c>
      <c r="C188" s="195" t="s">
        <v>102</v>
      </c>
      <c r="D188" s="199">
        <v>63</v>
      </c>
      <c r="E188" s="200" t="s">
        <v>71</v>
      </c>
      <c r="F188" s="198" t="s">
        <v>53</v>
      </c>
      <c r="G188" s="174" t="s">
        <v>2</v>
      </c>
      <c r="H188" s="174" t="s">
        <v>2</v>
      </c>
      <c r="I188" s="174" t="s">
        <v>2</v>
      </c>
      <c r="J188" s="174" t="s">
        <v>2</v>
      </c>
      <c r="K188" s="174" t="s">
        <v>2</v>
      </c>
      <c r="L188" s="174" t="s">
        <v>2</v>
      </c>
      <c r="M188" s="174" t="s">
        <v>2</v>
      </c>
      <c r="N188" s="117">
        <v>65000</v>
      </c>
      <c r="O188" s="117">
        <v>31455.985526461165</v>
      </c>
      <c r="P188" s="117">
        <v>37754.184620483924</v>
      </c>
      <c r="Q188" s="117">
        <v>14642.235664567452</v>
      </c>
      <c r="R188" s="117">
        <v>3396.8622251684897</v>
      </c>
      <c r="S188" s="117">
        <v>62000</v>
      </c>
      <c r="T188" s="117">
        <v>30004.170809855263</v>
      </c>
      <c r="U188" s="117">
        <v>36011.683791846204</v>
      </c>
      <c r="V188" s="117">
        <v>13966.440172356646</v>
      </c>
      <c r="W188" s="117">
        <v>3240.0839686222516</v>
      </c>
      <c r="X188" s="454">
        <v>637.99999999999989</v>
      </c>
      <c r="Y188" s="454"/>
      <c r="Z188" s="454">
        <v>736.99999999999989</v>
      </c>
      <c r="AA188" s="454"/>
      <c r="AB188" s="454">
        <v>879.99999999999977</v>
      </c>
      <c r="AC188" s="454"/>
      <c r="AD188" s="191"/>
      <c r="AE188" s="191"/>
      <c r="AF188" s="191"/>
      <c r="AG188" s="191"/>
      <c r="AH188" s="191"/>
      <c r="AJ188" s="177"/>
      <c r="AK188" s="11"/>
      <c r="AL188" s="177"/>
      <c r="AM188" s="11" t="s">
        <v>29</v>
      </c>
      <c r="AN188" s="177"/>
      <c r="AO188" s="11"/>
      <c r="AP188" s="177"/>
      <c r="AQ188" s="11"/>
      <c r="AR188" s="177"/>
    </row>
    <row r="189" spans="1:44" s="67" customFormat="1" outlineLevel="1">
      <c r="A189" s="179" t="s">
        <v>49</v>
      </c>
      <c r="B189" s="170" t="s">
        <v>115</v>
      </c>
      <c r="C189" s="195" t="s">
        <v>103</v>
      </c>
      <c r="D189" s="199">
        <v>21</v>
      </c>
      <c r="E189" s="200" t="s">
        <v>71</v>
      </c>
      <c r="F189" s="198" t="s">
        <v>54</v>
      </c>
      <c r="G189" s="174" t="s">
        <v>2</v>
      </c>
      <c r="H189" s="174" t="s">
        <v>2</v>
      </c>
      <c r="I189" s="174" t="s">
        <v>2</v>
      </c>
      <c r="J189" s="174" t="s">
        <v>2</v>
      </c>
      <c r="K189" s="174" t="s">
        <v>2</v>
      </c>
      <c r="L189" s="174" t="s">
        <v>2</v>
      </c>
      <c r="M189" s="174" t="s">
        <v>2</v>
      </c>
      <c r="N189" s="117">
        <v>50000</v>
      </c>
      <c r="O189" s="117">
        <v>24060.498158524028</v>
      </c>
      <c r="P189" s="117">
        <v>36337.295561257437</v>
      </c>
      <c r="Q189" s="117">
        <v>19195.859733640536</v>
      </c>
      <c r="R189" s="117">
        <v>4917.8754080047474</v>
      </c>
      <c r="S189" s="117">
        <v>48000</v>
      </c>
      <c r="T189" s="117">
        <v>23098.078232183067</v>
      </c>
      <c r="U189" s="117">
        <v>34883.803738807139</v>
      </c>
      <c r="V189" s="117">
        <v>18428.025344294914</v>
      </c>
      <c r="W189" s="117">
        <v>4721.1603916845579</v>
      </c>
      <c r="X189" s="454">
        <v>1055.9999999999998</v>
      </c>
      <c r="Y189" s="454"/>
      <c r="Z189" s="454">
        <v>1187.9999999999998</v>
      </c>
      <c r="AA189" s="454"/>
      <c r="AB189" s="454">
        <v>1275.9999999999998</v>
      </c>
      <c r="AC189" s="454"/>
      <c r="AD189" s="191"/>
      <c r="AE189" s="191"/>
      <c r="AF189" s="191"/>
      <c r="AG189" s="191"/>
      <c r="AH189" s="191"/>
      <c r="AJ189" s="177"/>
      <c r="AK189" s="11"/>
      <c r="AL189" s="177"/>
      <c r="AM189" s="11" t="s">
        <v>29</v>
      </c>
      <c r="AN189" s="177"/>
      <c r="AO189" s="11"/>
      <c r="AP189" s="177"/>
      <c r="AQ189" s="11"/>
      <c r="AR189" s="177"/>
    </row>
    <row r="190" spans="1:44" s="67" customFormat="1" outlineLevel="1">
      <c r="A190" s="179" t="s">
        <v>49</v>
      </c>
      <c r="B190" s="170" t="s">
        <v>115</v>
      </c>
      <c r="C190" s="195" t="s">
        <v>104</v>
      </c>
      <c r="D190" s="199">
        <v>28</v>
      </c>
      <c r="E190" s="200" t="s">
        <v>71</v>
      </c>
      <c r="F190" s="198" t="s">
        <v>55</v>
      </c>
      <c r="G190" s="174" t="s">
        <v>2</v>
      </c>
      <c r="H190" s="174" t="s">
        <v>2</v>
      </c>
      <c r="I190" s="174" t="s">
        <v>2</v>
      </c>
      <c r="J190" s="174" t="s">
        <v>2</v>
      </c>
      <c r="K190" s="174" t="s">
        <v>2</v>
      </c>
      <c r="L190" s="174" t="s">
        <v>2</v>
      </c>
      <c r="M190" s="174" t="s">
        <v>2</v>
      </c>
      <c r="N190" s="117">
        <v>35000</v>
      </c>
      <c r="O190" s="117">
        <v>17665.744610481375</v>
      </c>
      <c r="P190" s="117">
        <v>21835.142367479479</v>
      </c>
      <c r="Q190" s="117">
        <v>11752.608316545897</v>
      </c>
      <c r="R190" s="117">
        <v>3067.5907273219277</v>
      </c>
      <c r="S190" s="117">
        <v>33000</v>
      </c>
      <c r="T190" s="117">
        <v>16656.273489882438</v>
      </c>
      <c r="U190" s="117">
        <v>20587.419946480652</v>
      </c>
      <c r="V190" s="117">
        <v>11081.03069845756</v>
      </c>
      <c r="W190" s="117">
        <v>2892.2998286178176</v>
      </c>
      <c r="X190" s="454">
        <v>989.99999999999989</v>
      </c>
      <c r="Y190" s="454"/>
      <c r="Z190" s="454">
        <v>1055.9999999999998</v>
      </c>
      <c r="AA190" s="454"/>
      <c r="AB190" s="454">
        <v>791.99999999999989</v>
      </c>
      <c r="AC190" s="454"/>
      <c r="AD190" s="191"/>
      <c r="AE190" s="191"/>
      <c r="AF190" s="191"/>
      <c r="AG190" s="191"/>
      <c r="AH190" s="191"/>
      <c r="AJ190" s="177"/>
      <c r="AK190" s="11"/>
      <c r="AL190" s="177"/>
      <c r="AM190" s="11" t="s">
        <v>29</v>
      </c>
      <c r="AN190" s="177"/>
      <c r="AO190" s="11"/>
      <c r="AP190" s="177"/>
      <c r="AQ190" s="11"/>
      <c r="AR190" s="177"/>
    </row>
    <row r="191" spans="1:44" s="67" customFormat="1" outlineLevel="1">
      <c r="A191" s="179" t="s">
        <v>49</v>
      </c>
      <c r="B191" s="170" t="s">
        <v>115</v>
      </c>
      <c r="C191" s="195" t="s">
        <v>105</v>
      </c>
      <c r="D191" s="199">
        <v>21</v>
      </c>
      <c r="E191" s="200" t="s">
        <v>71</v>
      </c>
      <c r="F191" s="198" t="s">
        <v>60</v>
      </c>
      <c r="G191" s="174" t="s">
        <v>2</v>
      </c>
      <c r="H191" s="174" t="s">
        <v>2</v>
      </c>
      <c r="I191" s="174" t="s">
        <v>2</v>
      </c>
      <c r="J191" s="174" t="s">
        <v>2</v>
      </c>
      <c r="K191" s="174" t="s">
        <v>2</v>
      </c>
      <c r="L191" s="174" t="s">
        <v>2</v>
      </c>
      <c r="M191" s="174" t="s">
        <v>2</v>
      </c>
      <c r="N191" s="117">
        <v>50000</v>
      </c>
      <c r="O191" s="117">
        <v>28207.073654721604</v>
      </c>
      <c r="P191" s="117">
        <v>22338.041321349363</v>
      </c>
      <c r="Q191" s="117">
        <v>9565.7756507528884</v>
      </c>
      <c r="R191" s="117">
        <v>2497.9572779269288</v>
      </c>
      <c r="S191" s="117">
        <v>48000</v>
      </c>
      <c r="T191" s="117">
        <v>27078.790708532739</v>
      </c>
      <c r="U191" s="117">
        <v>21444.519668495388</v>
      </c>
      <c r="V191" s="117">
        <v>9183.1446247227741</v>
      </c>
      <c r="W191" s="117">
        <v>2398.0389868098518</v>
      </c>
      <c r="X191" s="454">
        <v>417.99999999999994</v>
      </c>
      <c r="Y191" s="454"/>
      <c r="Z191" s="454">
        <v>439.99999999999989</v>
      </c>
      <c r="AA191" s="454"/>
      <c r="AB191" s="454">
        <v>439.99999999999989</v>
      </c>
      <c r="AC191" s="454"/>
      <c r="AD191" s="191"/>
      <c r="AE191" s="191"/>
      <c r="AF191" s="191"/>
      <c r="AG191" s="191"/>
      <c r="AH191" s="191"/>
      <c r="AJ191" s="177"/>
      <c r="AK191" s="11"/>
      <c r="AL191" s="177"/>
      <c r="AM191" s="11" t="s">
        <v>29</v>
      </c>
      <c r="AN191" s="177"/>
      <c r="AO191" s="11"/>
      <c r="AP191" s="177"/>
      <c r="AQ191" s="11"/>
      <c r="AR191" s="177"/>
    </row>
    <row r="192" spans="1:44" s="203" customFormat="1" outlineLevel="1">
      <c r="A192" s="179" t="s">
        <v>49</v>
      </c>
      <c r="B192" s="170" t="s">
        <v>115</v>
      </c>
      <c r="C192" s="201" t="s">
        <v>214</v>
      </c>
      <c r="D192" s="200"/>
      <c r="E192" s="200" t="s">
        <v>71</v>
      </c>
      <c r="F192" s="198" t="s">
        <v>213</v>
      </c>
      <c r="G192" s="174" t="s">
        <v>2</v>
      </c>
      <c r="H192" s="174" t="s">
        <v>2</v>
      </c>
      <c r="I192" s="174" t="s">
        <v>2</v>
      </c>
      <c r="J192" s="174" t="s">
        <v>2</v>
      </c>
      <c r="K192" s="174" t="s">
        <v>2</v>
      </c>
      <c r="L192" s="174" t="s">
        <v>2</v>
      </c>
      <c r="M192" s="174" t="s">
        <v>2</v>
      </c>
      <c r="N192" s="117"/>
      <c r="O192" s="117"/>
      <c r="P192" s="117"/>
      <c r="Q192" s="117"/>
      <c r="R192" s="117"/>
      <c r="S192" s="117"/>
      <c r="T192" s="117"/>
      <c r="U192" s="117"/>
      <c r="V192" s="117"/>
      <c r="W192" s="117"/>
      <c r="X192" s="467" t="s">
        <v>393</v>
      </c>
      <c r="Y192" s="468"/>
      <c r="Z192" s="467" t="s">
        <v>393</v>
      </c>
      <c r="AA192" s="468"/>
      <c r="AB192" s="467" t="s">
        <v>393</v>
      </c>
      <c r="AC192" s="468"/>
      <c r="AD192" s="202"/>
      <c r="AE192" s="202"/>
      <c r="AF192" s="202"/>
      <c r="AG192" s="202"/>
      <c r="AH192" s="202"/>
      <c r="AJ192" s="177"/>
      <c r="AK192" s="11"/>
      <c r="AL192" s="177"/>
      <c r="AM192" s="11" t="s">
        <v>29</v>
      </c>
      <c r="AN192" s="177"/>
      <c r="AO192" s="11"/>
      <c r="AP192" s="177"/>
      <c r="AQ192" s="11"/>
      <c r="AR192" s="177"/>
    </row>
    <row r="193" spans="1:44" s="67" customFormat="1" outlineLevel="1">
      <c r="A193" s="179" t="s">
        <v>49</v>
      </c>
      <c r="B193" s="170" t="s">
        <v>115</v>
      </c>
      <c r="C193" s="195" t="s">
        <v>215</v>
      </c>
      <c r="D193" s="172"/>
      <c r="E193" s="200" t="s">
        <v>71</v>
      </c>
      <c r="F193" s="198" t="s">
        <v>217</v>
      </c>
      <c r="G193" s="174" t="s">
        <v>2</v>
      </c>
      <c r="H193" s="174" t="s">
        <v>2</v>
      </c>
      <c r="I193" s="174" t="s">
        <v>2</v>
      </c>
      <c r="J193" s="174" t="s">
        <v>2</v>
      </c>
      <c r="K193" s="174" t="s">
        <v>2</v>
      </c>
      <c r="L193" s="174" t="s">
        <v>2</v>
      </c>
      <c r="M193" s="174" t="s">
        <v>2</v>
      </c>
      <c r="N193" s="117"/>
      <c r="O193" s="117"/>
      <c r="P193" s="117"/>
      <c r="Q193" s="117"/>
      <c r="R193" s="117"/>
      <c r="S193" s="117"/>
      <c r="T193" s="117"/>
      <c r="U193" s="117"/>
      <c r="V193" s="117"/>
      <c r="W193" s="117"/>
      <c r="X193" s="467" t="s">
        <v>393</v>
      </c>
      <c r="Y193" s="468"/>
      <c r="Z193" s="467" t="s">
        <v>393</v>
      </c>
      <c r="AA193" s="468"/>
      <c r="AB193" s="467" t="s">
        <v>393</v>
      </c>
      <c r="AC193" s="468"/>
      <c r="AD193" s="191"/>
      <c r="AE193" s="191"/>
      <c r="AF193" s="191"/>
      <c r="AG193" s="191"/>
      <c r="AH193" s="191"/>
      <c r="AJ193" s="177"/>
      <c r="AK193" s="11"/>
      <c r="AL193" s="177"/>
      <c r="AM193" s="11" t="s">
        <v>29</v>
      </c>
      <c r="AN193" s="177"/>
      <c r="AO193" s="11"/>
      <c r="AP193" s="177"/>
      <c r="AQ193" s="11"/>
      <c r="AR193" s="177"/>
    </row>
    <row r="194" spans="1:44" s="67" customFormat="1" outlineLevel="1">
      <c r="A194" s="179" t="s">
        <v>49</v>
      </c>
      <c r="B194" s="170" t="s">
        <v>115</v>
      </c>
      <c r="C194" s="195" t="s">
        <v>216</v>
      </c>
      <c r="D194" s="199"/>
      <c r="E194" s="200" t="s">
        <v>71</v>
      </c>
      <c r="F194" s="198" t="s">
        <v>58</v>
      </c>
      <c r="G194" s="174" t="s">
        <v>2</v>
      </c>
      <c r="H194" s="174" t="s">
        <v>2</v>
      </c>
      <c r="I194" s="174" t="s">
        <v>2</v>
      </c>
      <c r="J194" s="174" t="s">
        <v>2</v>
      </c>
      <c r="K194" s="174" t="s">
        <v>2</v>
      </c>
      <c r="L194" s="174" t="s">
        <v>2</v>
      </c>
      <c r="M194" s="174" t="s">
        <v>2</v>
      </c>
      <c r="N194" s="117"/>
      <c r="O194" s="117"/>
      <c r="P194" s="117"/>
      <c r="Q194" s="117"/>
      <c r="R194" s="117"/>
      <c r="S194" s="117"/>
      <c r="T194" s="117"/>
      <c r="U194" s="117"/>
      <c r="V194" s="117"/>
      <c r="W194" s="117"/>
      <c r="X194" s="467" t="s">
        <v>393</v>
      </c>
      <c r="Y194" s="468"/>
      <c r="Z194" s="467" t="s">
        <v>393</v>
      </c>
      <c r="AA194" s="468"/>
      <c r="AB194" s="467" t="s">
        <v>393</v>
      </c>
      <c r="AC194" s="468"/>
      <c r="AD194" s="191"/>
      <c r="AE194" s="191"/>
      <c r="AF194" s="191"/>
      <c r="AG194" s="191"/>
      <c r="AH194" s="191"/>
      <c r="AJ194" s="177"/>
      <c r="AK194" s="11"/>
      <c r="AL194" s="177"/>
      <c r="AM194" s="11" t="s">
        <v>29</v>
      </c>
      <c r="AN194" s="177"/>
      <c r="AO194" s="11"/>
      <c r="AP194" s="177"/>
      <c r="AQ194" s="11"/>
      <c r="AR194" s="177"/>
    </row>
    <row r="195" spans="1:44" s="178" customFormat="1">
      <c r="A195" s="169"/>
      <c r="B195" s="189" t="s">
        <v>115</v>
      </c>
      <c r="C195" s="171"/>
      <c r="D195" s="171"/>
      <c r="E195" s="172"/>
      <c r="F195" s="173"/>
      <c r="G195" s="174"/>
      <c r="H195" s="174"/>
      <c r="I195" s="174"/>
      <c r="J195" s="174"/>
      <c r="K195" s="174"/>
      <c r="L195" s="174"/>
      <c r="M195" s="174"/>
      <c r="N195" s="117"/>
      <c r="O195" s="117"/>
      <c r="P195" s="117"/>
      <c r="Q195" s="117"/>
      <c r="R195" s="117"/>
      <c r="S195" s="117"/>
      <c r="T195" s="117"/>
      <c r="U195" s="117"/>
      <c r="V195" s="117"/>
      <c r="W195" s="117"/>
      <c r="X195" s="458"/>
      <c r="Y195" s="458"/>
      <c r="Z195" s="457"/>
      <c r="AA195" s="457"/>
      <c r="AB195" s="457"/>
      <c r="AC195" s="457"/>
      <c r="AD195" s="175"/>
      <c r="AE195" s="175"/>
      <c r="AF195" s="175"/>
      <c r="AG195" s="175"/>
      <c r="AH195" s="175"/>
      <c r="AI195" s="176"/>
      <c r="AJ195" s="177"/>
      <c r="AK195" s="11"/>
      <c r="AL195" s="177"/>
      <c r="AM195" s="11"/>
      <c r="AN195" s="177"/>
      <c r="AO195" s="11"/>
      <c r="AP195" s="177"/>
      <c r="AQ195" s="11"/>
      <c r="AR195" s="177"/>
    </row>
    <row r="196" spans="1:44" s="67" customFormat="1" outlineLevel="1">
      <c r="A196" s="179" t="s">
        <v>49</v>
      </c>
      <c r="B196" s="170" t="s">
        <v>116</v>
      </c>
      <c r="C196" s="195" t="s">
        <v>106</v>
      </c>
      <c r="D196" s="199">
        <v>70</v>
      </c>
      <c r="E196" s="200" t="s">
        <v>72</v>
      </c>
      <c r="F196" s="198" t="s">
        <v>61</v>
      </c>
      <c r="G196" s="174" t="s">
        <v>2</v>
      </c>
      <c r="H196" s="174" t="s">
        <v>2</v>
      </c>
      <c r="I196" s="174" t="s">
        <v>2</v>
      </c>
      <c r="J196" s="174" t="s">
        <v>2</v>
      </c>
      <c r="K196" s="174" t="s">
        <v>2</v>
      </c>
      <c r="L196" s="174" t="s">
        <v>2</v>
      </c>
      <c r="M196" s="174" t="s">
        <v>2</v>
      </c>
      <c r="N196" s="117">
        <v>30000</v>
      </c>
      <c r="O196" s="117">
        <v>15305.318689942771</v>
      </c>
      <c r="P196" s="117">
        <v>13235.703739657072</v>
      </c>
      <c r="Q196" s="117">
        <v>6077.9012419038563</v>
      </c>
      <c r="R196" s="117">
        <v>2631.0926516542186</v>
      </c>
      <c r="S196" s="117">
        <v>45000</v>
      </c>
      <c r="T196" s="117">
        <v>22957.978034914158</v>
      </c>
      <c r="U196" s="117">
        <v>19853.555609485607</v>
      </c>
      <c r="V196" s="117">
        <v>9116.8518628557849</v>
      </c>
      <c r="W196" s="117">
        <v>3946.6389774813274</v>
      </c>
      <c r="X196" s="454">
        <v>154</v>
      </c>
      <c r="Y196" s="454"/>
      <c r="Z196" s="454">
        <v>176</v>
      </c>
      <c r="AA196" s="454"/>
      <c r="AB196" s="454">
        <v>176</v>
      </c>
      <c r="AC196" s="454"/>
      <c r="AD196" s="191"/>
      <c r="AE196" s="191"/>
      <c r="AF196" s="191"/>
      <c r="AG196" s="191"/>
      <c r="AH196" s="191"/>
      <c r="AJ196" s="177"/>
      <c r="AK196" s="11"/>
      <c r="AL196" s="177" t="s">
        <v>29</v>
      </c>
      <c r="AM196" s="11"/>
      <c r="AN196" s="177"/>
      <c r="AO196" s="11"/>
      <c r="AP196" s="177"/>
      <c r="AQ196" s="11"/>
      <c r="AR196" s="177"/>
    </row>
    <row r="197" spans="1:44" s="67" customFormat="1" outlineLevel="1">
      <c r="A197" s="179" t="s">
        <v>49</v>
      </c>
      <c r="B197" s="170" t="s">
        <v>116</v>
      </c>
      <c r="C197" s="195" t="s">
        <v>107</v>
      </c>
      <c r="D197" s="199">
        <v>70</v>
      </c>
      <c r="E197" s="200" t="s">
        <v>72</v>
      </c>
      <c r="F197" s="198" t="s">
        <v>62</v>
      </c>
      <c r="G197" s="174" t="s">
        <v>2</v>
      </c>
      <c r="H197" s="174" t="s">
        <v>2</v>
      </c>
      <c r="I197" s="174" t="s">
        <v>2</v>
      </c>
      <c r="J197" s="174" t="s">
        <v>2</v>
      </c>
      <c r="K197" s="174" t="s">
        <v>2</v>
      </c>
      <c r="L197" s="174" t="s">
        <v>2</v>
      </c>
      <c r="M197" s="174" t="s">
        <v>2</v>
      </c>
      <c r="N197" s="117">
        <v>55000</v>
      </c>
      <c r="O197" s="117">
        <v>26340.273921724536</v>
      </c>
      <c r="P197" s="117">
        <v>24514.485425454175</v>
      </c>
      <c r="Q197" s="117">
        <v>11867.907615433029</v>
      </c>
      <c r="R197" s="117">
        <v>5336.3914769866069</v>
      </c>
      <c r="S197" s="117">
        <v>60000</v>
      </c>
      <c r="T197" s="117">
        <v>28734.844278244949</v>
      </c>
      <c r="U197" s="117">
        <v>26743.07500958637</v>
      </c>
      <c r="V197" s="117">
        <v>12946.808307745121</v>
      </c>
      <c r="W197" s="117">
        <v>5821.5179748944802</v>
      </c>
      <c r="X197" s="454">
        <v>352</v>
      </c>
      <c r="Y197" s="454"/>
      <c r="Z197" s="454">
        <v>330</v>
      </c>
      <c r="AA197" s="454"/>
      <c r="AB197" s="454">
        <v>330</v>
      </c>
      <c r="AC197" s="454"/>
      <c r="AD197" s="191"/>
      <c r="AE197" s="191"/>
      <c r="AF197" s="191"/>
      <c r="AG197" s="191"/>
      <c r="AH197" s="191"/>
      <c r="AJ197" s="177"/>
      <c r="AK197" s="11"/>
      <c r="AL197" s="177" t="s">
        <v>29</v>
      </c>
      <c r="AM197" s="11"/>
      <c r="AN197" s="177"/>
      <c r="AO197" s="11"/>
      <c r="AP197" s="177"/>
      <c r="AQ197" s="11"/>
      <c r="AR197" s="177"/>
    </row>
    <row r="198" spans="1:44" s="67" customFormat="1" outlineLevel="1">
      <c r="A198" s="179" t="s">
        <v>49</v>
      </c>
      <c r="B198" s="170" t="s">
        <v>116</v>
      </c>
      <c r="C198" s="195" t="s">
        <v>108</v>
      </c>
      <c r="D198" s="196">
        <v>70</v>
      </c>
      <c r="E198" s="200" t="s">
        <v>72</v>
      </c>
      <c r="F198" s="204" t="s">
        <v>63</v>
      </c>
      <c r="G198" s="174" t="s">
        <v>2</v>
      </c>
      <c r="H198" s="174" t="s">
        <v>2</v>
      </c>
      <c r="I198" s="174" t="s">
        <v>2</v>
      </c>
      <c r="J198" s="174" t="s">
        <v>2</v>
      </c>
      <c r="K198" s="174" t="s">
        <v>2</v>
      </c>
      <c r="L198" s="174" t="s">
        <v>2</v>
      </c>
      <c r="M198" s="174" t="s">
        <v>2</v>
      </c>
      <c r="N198" s="117">
        <v>45000</v>
      </c>
      <c r="O198" s="117">
        <v>20015.304001280128</v>
      </c>
      <c r="P198" s="117">
        <v>24885.951469377313</v>
      </c>
      <c r="Q198" s="117">
        <v>13362.826902615221</v>
      </c>
      <c r="R198" s="117">
        <v>5422.1557590116299</v>
      </c>
      <c r="S198" s="117">
        <v>50000</v>
      </c>
      <c r="T198" s="117">
        <v>22239.226668089032</v>
      </c>
      <c r="U198" s="117">
        <v>27651.057188197014</v>
      </c>
      <c r="V198" s="117">
        <v>14847.585447350246</v>
      </c>
      <c r="W198" s="117">
        <v>6024.6175100129212</v>
      </c>
      <c r="X198" s="454">
        <v>638</v>
      </c>
      <c r="Y198" s="454"/>
      <c r="Z198" s="454">
        <v>638</v>
      </c>
      <c r="AA198" s="454"/>
      <c r="AB198" s="454">
        <v>638</v>
      </c>
      <c r="AC198" s="454"/>
      <c r="AD198" s="191"/>
      <c r="AE198" s="191"/>
      <c r="AF198" s="191"/>
      <c r="AG198" s="191"/>
      <c r="AH198" s="191"/>
      <c r="AJ198" s="177"/>
      <c r="AK198" s="11"/>
      <c r="AL198" s="177" t="s">
        <v>29</v>
      </c>
      <c r="AM198" s="11"/>
      <c r="AN198" s="177"/>
      <c r="AO198" s="11"/>
      <c r="AP198" s="177"/>
      <c r="AQ198" s="11"/>
      <c r="AR198" s="177"/>
    </row>
    <row r="199" spans="1:44" s="67" customFormat="1" outlineLevel="1">
      <c r="A199" s="179" t="s">
        <v>49</v>
      </c>
      <c r="B199" s="170" t="s">
        <v>116</v>
      </c>
      <c r="C199" s="201" t="s">
        <v>225</v>
      </c>
      <c r="D199" s="196"/>
      <c r="E199" s="200" t="s">
        <v>72</v>
      </c>
      <c r="F199" s="204" t="s">
        <v>134</v>
      </c>
      <c r="G199" s="174" t="s">
        <v>2</v>
      </c>
      <c r="H199" s="174" t="s">
        <v>2</v>
      </c>
      <c r="I199" s="174" t="s">
        <v>2</v>
      </c>
      <c r="J199" s="174" t="s">
        <v>2</v>
      </c>
      <c r="K199" s="174" t="s">
        <v>2</v>
      </c>
      <c r="L199" s="174" t="s">
        <v>2</v>
      </c>
      <c r="M199" s="174" t="s">
        <v>2</v>
      </c>
      <c r="N199" s="96"/>
      <c r="O199" s="96"/>
      <c r="P199" s="96"/>
      <c r="Q199" s="96"/>
      <c r="R199" s="96"/>
      <c r="S199" s="96"/>
      <c r="T199" s="96"/>
      <c r="U199" s="96"/>
      <c r="V199" s="96"/>
      <c r="W199" s="96"/>
      <c r="X199" s="467" t="s">
        <v>393</v>
      </c>
      <c r="Y199" s="468"/>
      <c r="Z199" s="467" t="s">
        <v>393</v>
      </c>
      <c r="AA199" s="468"/>
      <c r="AB199" s="467" t="s">
        <v>393</v>
      </c>
      <c r="AC199" s="468"/>
      <c r="AD199" s="191"/>
      <c r="AE199" s="191"/>
      <c r="AF199" s="191"/>
      <c r="AG199" s="191"/>
      <c r="AH199" s="191"/>
      <c r="AJ199" s="177"/>
      <c r="AK199" s="11"/>
      <c r="AL199" s="177" t="s">
        <v>29</v>
      </c>
      <c r="AM199" s="11"/>
      <c r="AN199" s="177"/>
      <c r="AO199" s="11"/>
      <c r="AP199" s="177"/>
      <c r="AQ199" s="11"/>
      <c r="AR199" s="177"/>
    </row>
    <row r="200" spans="1:44" s="178" customFormat="1">
      <c r="A200" s="169"/>
      <c r="B200" s="189" t="s">
        <v>116</v>
      </c>
      <c r="C200" s="171"/>
      <c r="D200" s="172"/>
      <c r="E200" s="172"/>
      <c r="F200" s="173"/>
      <c r="G200" s="174"/>
      <c r="H200" s="174"/>
      <c r="I200" s="174"/>
      <c r="J200" s="174"/>
      <c r="K200" s="174"/>
      <c r="L200" s="174"/>
      <c r="M200" s="174"/>
      <c r="N200" s="174"/>
      <c r="O200" s="174"/>
      <c r="P200" s="174"/>
      <c r="Q200" s="174"/>
      <c r="R200" s="174"/>
      <c r="S200" s="174"/>
      <c r="T200" s="174"/>
      <c r="U200" s="174"/>
      <c r="V200" s="174"/>
      <c r="W200" s="174"/>
      <c r="X200" s="458"/>
      <c r="Y200" s="458"/>
      <c r="Z200" s="457"/>
      <c r="AA200" s="457"/>
      <c r="AB200" s="457"/>
      <c r="AC200" s="457"/>
      <c r="AD200" s="175"/>
      <c r="AE200" s="175"/>
      <c r="AF200" s="175"/>
      <c r="AG200" s="175"/>
      <c r="AH200" s="175"/>
      <c r="AI200" s="176"/>
      <c r="AJ200" s="11"/>
      <c r="AK200" s="11"/>
      <c r="AL200" s="11"/>
      <c r="AM200" s="11"/>
      <c r="AN200" s="11"/>
      <c r="AO200" s="11"/>
      <c r="AP200" s="11"/>
      <c r="AQ200" s="11"/>
      <c r="AR200" s="11"/>
    </row>
    <row r="201" spans="1:44" s="67" customFormat="1" outlineLevel="1">
      <c r="A201" s="179" t="s">
        <v>49</v>
      </c>
      <c r="B201" s="170" t="s">
        <v>64</v>
      </c>
      <c r="C201" s="201" t="s">
        <v>154</v>
      </c>
      <c r="D201" s="212"/>
      <c r="E201" s="200" t="s">
        <v>31</v>
      </c>
      <c r="F201" s="198" t="s">
        <v>156</v>
      </c>
      <c r="G201" s="205"/>
      <c r="H201" s="72"/>
      <c r="I201" s="72"/>
      <c r="J201" s="72"/>
      <c r="K201" s="72"/>
      <c r="L201" s="72"/>
      <c r="M201" s="72"/>
      <c r="N201" s="72"/>
      <c r="O201" s="72"/>
      <c r="P201" s="72"/>
      <c r="Q201" s="72"/>
      <c r="R201" s="72"/>
      <c r="S201" s="72"/>
      <c r="T201" s="72"/>
      <c r="U201" s="72"/>
      <c r="V201" s="72"/>
      <c r="W201" s="72"/>
      <c r="X201" s="454">
        <v>261.8</v>
      </c>
      <c r="Y201" s="454"/>
      <c r="Z201" s="454">
        <v>261.8</v>
      </c>
      <c r="AA201" s="454"/>
      <c r="AB201" s="454">
        <v>188.1</v>
      </c>
      <c r="AC201" s="454"/>
      <c r="AD201" s="191"/>
      <c r="AE201" s="191"/>
      <c r="AF201" s="191"/>
      <c r="AG201" s="191"/>
      <c r="AH201" s="191"/>
      <c r="AJ201" s="177"/>
      <c r="AK201" s="11"/>
      <c r="AL201" s="177"/>
      <c r="AM201" s="11"/>
      <c r="AN201" s="177"/>
      <c r="AO201" s="11"/>
      <c r="AP201" s="177"/>
      <c r="AQ201" s="11"/>
      <c r="AR201" s="177"/>
    </row>
    <row r="202" spans="1:44" s="67" customFormat="1" outlineLevel="1">
      <c r="A202" s="179" t="s">
        <v>49</v>
      </c>
      <c r="B202" s="170" t="s">
        <v>64</v>
      </c>
      <c r="C202" s="201" t="s">
        <v>109</v>
      </c>
      <c r="D202" s="212"/>
      <c r="E202" s="200" t="s">
        <v>31</v>
      </c>
      <c r="F202" s="198" t="s">
        <v>159</v>
      </c>
      <c r="G202" s="205"/>
      <c r="H202" s="72"/>
      <c r="I202" s="72"/>
      <c r="J202" s="72"/>
      <c r="K202" s="72"/>
      <c r="L202" s="72"/>
      <c r="M202" s="72"/>
      <c r="N202" s="72"/>
      <c r="O202" s="72"/>
      <c r="P202" s="72"/>
      <c r="Q202" s="72"/>
      <c r="R202" s="72"/>
      <c r="S202" s="72"/>
      <c r="T202" s="72"/>
      <c r="U202" s="72"/>
      <c r="V202" s="72"/>
      <c r="W202" s="72"/>
      <c r="X202" s="454">
        <v>191.4</v>
      </c>
      <c r="Y202" s="454"/>
      <c r="Z202" s="454">
        <v>191.4</v>
      </c>
      <c r="AA202" s="454"/>
      <c r="AB202" s="454">
        <v>138.6</v>
      </c>
      <c r="AC202" s="454"/>
      <c r="AD202" s="191"/>
      <c r="AE202" s="191"/>
      <c r="AF202" s="191"/>
      <c r="AG202" s="191"/>
      <c r="AH202" s="191"/>
      <c r="AJ202" s="177"/>
      <c r="AK202" s="11"/>
      <c r="AL202" s="177"/>
      <c r="AM202" s="11"/>
      <c r="AN202" s="177"/>
      <c r="AO202" s="11"/>
      <c r="AP202" s="177"/>
      <c r="AQ202" s="11"/>
      <c r="AR202" s="177"/>
    </row>
    <row r="203" spans="1:44" s="67" customFormat="1" outlineLevel="1">
      <c r="A203" s="179" t="s">
        <v>49</v>
      </c>
      <c r="B203" s="170" t="s">
        <v>64</v>
      </c>
      <c r="C203" s="201" t="s">
        <v>110</v>
      </c>
      <c r="D203" s="212"/>
      <c r="E203" s="200" t="s">
        <v>31</v>
      </c>
      <c r="F203" s="198" t="s">
        <v>158</v>
      </c>
      <c r="G203" s="205"/>
      <c r="H203" s="72"/>
      <c r="I203" s="72"/>
      <c r="J203" s="72"/>
      <c r="K203" s="72"/>
      <c r="L203" s="72"/>
      <c r="M203" s="72"/>
      <c r="N203" s="72"/>
      <c r="O203" s="72"/>
      <c r="P203" s="72"/>
      <c r="Q203" s="72"/>
      <c r="R203" s="72"/>
      <c r="S203" s="72"/>
      <c r="T203" s="72"/>
      <c r="U203" s="72"/>
      <c r="V203" s="72"/>
      <c r="W203" s="72"/>
      <c r="X203" s="454">
        <v>48.4</v>
      </c>
      <c r="Y203" s="454"/>
      <c r="Z203" s="454">
        <v>48.4</v>
      </c>
      <c r="AA203" s="454"/>
      <c r="AB203" s="454">
        <v>35.64</v>
      </c>
      <c r="AC203" s="454"/>
      <c r="AD203" s="191"/>
      <c r="AE203" s="191"/>
      <c r="AF203" s="191"/>
      <c r="AG203" s="191"/>
      <c r="AH203" s="191"/>
      <c r="AJ203" s="177"/>
      <c r="AK203" s="11"/>
      <c r="AL203" s="177"/>
      <c r="AM203" s="11"/>
      <c r="AN203" s="177"/>
      <c r="AO203" s="11"/>
      <c r="AP203" s="177"/>
      <c r="AQ203" s="11"/>
      <c r="AR203" s="177"/>
    </row>
    <row r="204" spans="1:44" s="67" customFormat="1" outlineLevel="1">
      <c r="A204" s="179" t="s">
        <v>49</v>
      </c>
      <c r="B204" s="170" t="s">
        <v>64</v>
      </c>
      <c r="C204" s="201" t="s">
        <v>155</v>
      </c>
      <c r="D204" s="212"/>
      <c r="E204" s="200" t="s">
        <v>31</v>
      </c>
      <c r="F204" s="198" t="s">
        <v>157</v>
      </c>
      <c r="G204" s="205"/>
      <c r="H204" s="72"/>
      <c r="I204" s="72"/>
      <c r="J204" s="72"/>
      <c r="K204" s="72"/>
      <c r="L204" s="72"/>
      <c r="M204" s="72"/>
      <c r="N204" s="72"/>
      <c r="O204" s="72"/>
      <c r="P204" s="72"/>
      <c r="Q204" s="72"/>
      <c r="R204" s="72"/>
      <c r="S204" s="72"/>
      <c r="T204" s="72"/>
      <c r="U204" s="72"/>
      <c r="V204" s="72"/>
      <c r="W204" s="72"/>
      <c r="X204" s="454">
        <v>26.18</v>
      </c>
      <c r="Y204" s="454"/>
      <c r="Z204" s="454">
        <v>26.18</v>
      </c>
      <c r="AA204" s="454"/>
      <c r="AB204" s="454">
        <v>18.809999999999999</v>
      </c>
      <c r="AC204" s="454"/>
      <c r="AD204" s="191"/>
      <c r="AE204" s="191"/>
      <c r="AF204" s="191"/>
      <c r="AG204" s="191"/>
      <c r="AH204" s="191"/>
      <c r="AJ204" s="177"/>
      <c r="AK204" s="11"/>
      <c r="AL204" s="177"/>
      <c r="AM204" s="11"/>
      <c r="AN204" s="177"/>
      <c r="AO204" s="11"/>
      <c r="AP204" s="177"/>
      <c r="AQ204" s="11"/>
      <c r="AR204" s="177"/>
    </row>
    <row r="205" spans="1:44" s="67" customFormat="1" outlineLevel="1">
      <c r="A205" s="179"/>
      <c r="B205" s="189" t="s">
        <v>64</v>
      </c>
      <c r="C205" s="201"/>
      <c r="D205" s="212"/>
      <c r="E205" s="200"/>
      <c r="F205" s="198"/>
      <c r="G205" s="205"/>
      <c r="H205" s="72"/>
      <c r="I205" s="72"/>
      <c r="J205" s="72"/>
      <c r="K205" s="72"/>
      <c r="L205" s="72"/>
      <c r="M205" s="72"/>
      <c r="N205" s="72"/>
      <c r="O205" s="72"/>
      <c r="P205" s="72"/>
      <c r="Q205" s="72"/>
      <c r="R205" s="72"/>
      <c r="S205" s="72"/>
      <c r="T205" s="72"/>
      <c r="U205" s="72"/>
      <c r="V205" s="72"/>
      <c r="W205" s="72"/>
      <c r="X205" s="92"/>
      <c r="Y205" s="92"/>
      <c r="Z205" s="92"/>
      <c r="AA205" s="92"/>
      <c r="AB205" s="92"/>
      <c r="AC205" s="92"/>
      <c r="AD205" s="191"/>
      <c r="AE205" s="191"/>
      <c r="AF205" s="191"/>
      <c r="AG205" s="191"/>
      <c r="AH205" s="191"/>
      <c r="AJ205" s="177"/>
      <c r="AK205" s="11"/>
      <c r="AL205" s="177"/>
      <c r="AM205" s="11"/>
      <c r="AN205" s="177"/>
      <c r="AO205" s="11"/>
      <c r="AP205" s="177"/>
      <c r="AQ205" s="11"/>
      <c r="AR205" s="177"/>
    </row>
    <row r="206" spans="1:44" outlineLevel="1">
      <c r="A206" s="141"/>
      <c r="B206" s="104"/>
      <c r="C206" s="109"/>
      <c r="D206" s="143"/>
      <c r="E206" s="108"/>
      <c r="F206" s="107"/>
      <c r="G206" s="110"/>
      <c r="X206" s="243"/>
      <c r="Y206" s="243"/>
      <c r="Z206" s="243"/>
      <c r="AA206" s="243"/>
      <c r="AB206" s="243"/>
      <c r="AC206" s="243"/>
      <c r="AD206" s="142"/>
      <c r="AE206" s="142"/>
      <c r="AF206" s="142"/>
      <c r="AG206" s="142"/>
      <c r="AH206" s="142"/>
      <c r="AJ206" s="105"/>
      <c r="AK206" s="106"/>
      <c r="AL206" s="105"/>
      <c r="AM206" s="106"/>
      <c r="AN206" s="105"/>
      <c r="AO206" s="106"/>
      <c r="AP206" s="105"/>
      <c r="AQ206" s="106"/>
      <c r="AR206" s="105"/>
    </row>
    <row r="207" spans="1:44" s="158" customFormat="1">
      <c r="A207" s="157"/>
      <c r="C207" s="159"/>
      <c r="D207" s="160"/>
      <c r="E207" s="160"/>
      <c r="F207" s="161"/>
      <c r="G207" s="162"/>
      <c r="H207" s="162"/>
      <c r="I207" s="162"/>
      <c r="J207" s="162"/>
      <c r="K207" s="162"/>
      <c r="L207" s="162"/>
      <c r="M207" s="162"/>
      <c r="N207" s="162"/>
      <c r="O207" s="162"/>
      <c r="P207" s="162"/>
      <c r="Q207" s="162"/>
      <c r="R207" s="162"/>
      <c r="S207" s="162"/>
      <c r="T207" s="162"/>
      <c r="U207" s="162"/>
      <c r="V207" s="162"/>
      <c r="W207" s="162"/>
      <c r="X207" s="466"/>
      <c r="Y207" s="466"/>
      <c r="Z207" s="466"/>
      <c r="AA207" s="466"/>
      <c r="AB207" s="466"/>
      <c r="AC207" s="466"/>
      <c r="AD207" s="163"/>
      <c r="AE207" s="163"/>
      <c r="AF207" s="163"/>
      <c r="AG207" s="163"/>
      <c r="AH207" s="163"/>
      <c r="AI207" s="164"/>
      <c r="AJ207" s="106"/>
      <c r="AK207" s="106"/>
      <c r="AL207" s="106"/>
      <c r="AM207" s="106"/>
      <c r="AN207" s="106"/>
      <c r="AO207" s="106"/>
      <c r="AP207" s="106"/>
      <c r="AQ207" s="106"/>
      <c r="AR207" s="106"/>
    </row>
    <row r="208" spans="1:44">
      <c r="A208" s="141"/>
      <c r="B208" s="122"/>
      <c r="C208" s="120"/>
      <c r="D208" s="121"/>
      <c r="E208" s="123"/>
      <c r="F208" s="107"/>
      <c r="G208" s="110"/>
      <c r="X208" s="144"/>
      <c r="Y208" s="144"/>
      <c r="Z208" s="144"/>
      <c r="AA208" s="144"/>
      <c r="AB208" s="144"/>
      <c r="AC208" s="144"/>
      <c r="AD208" s="142"/>
      <c r="AE208" s="142"/>
      <c r="AF208" s="142"/>
      <c r="AG208" s="142"/>
      <c r="AH208" s="142"/>
      <c r="AJ208" s="106"/>
      <c r="AK208" s="106"/>
      <c r="AL208" s="106"/>
      <c r="AM208" s="106"/>
      <c r="AN208" s="106"/>
      <c r="AO208" s="106"/>
      <c r="AP208" s="106"/>
      <c r="AQ208" s="106"/>
      <c r="AR208" s="106"/>
    </row>
    <row r="209" spans="1:44" s="67" customFormat="1">
      <c r="A209" s="179" t="s">
        <v>124</v>
      </c>
      <c r="B209" s="170"/>
      <c r="C209" s="301"/>
      <c r="D209" s="179"/>
      <c r="E209" s="302"/>
      <c r="F209" s="204"/>
      <c r="G209" s="72"/>
      <c r="H209" s="72"/>
      <c r="I209" s="72"/>
      <c r="J209" s="72"/>
      <c r="K209" s="72"/>
      <c r="L209" s="72"/>
      <c r="M209" s="72"/>
      <c r="N209" s="72"/>
      <c r="O209" s="72"/>
      <c r="P209" s="72"/>
      <c r="Q209" s="72"/>
      <c r="R209" s="72"/>
      <c r="S209" s="72"/>
      <c r="T209" s="72"/>
      <c r="U209" s="72"/>
      <c r="V209" s="72"/>
      <c r="W209" s="72"/>
      <c r="X209" s="303"/>
      <c r="Y209" s="303"/>
      <c r="Z209" s="303"/>
      <c r="AA209" s="303"/>
      <c r="AB209" s="303"/>
      <c r="AC209" s="303"/>
      <c r="AD209" s="191"/>
      <c r="AE209" s="191"/>
      <c r="AF209" s="191"/>
      <c r="AG209" s="191"/>
      <c r="AH209" s="191"/>
      <c r="AJ209" s="70"/>
      <c r="AK209" s="70"/>
      <c r="AL209" s="70"/>
      <c r="AM209" s="70"/>
      <c r="AN209" s="70"/>
      <c r="AO209" s="70"/>
      <c r="AP209" s="70"/>
      <c r="AQ209" s="70"/>
      <c r="AR209" s="70"/>
    </row>
    <row r="210" spans="1:44" s="67" customFormat="1" outlineLevel="1">
      <c r="A210" s="304"/>
      <c r="B210" s="206" t="s">
        <v>218</v>
      </c>
      <c r="C210" s="301"/>
      <c r="D210" s="179"/>
      <c r="E210" s="302"/>
      <c r="F210" s="204"/>
      <c r="G210" s="72"/>
      <c r="H210" s="72"/>
      <c r="I210" s="72"/>
      <c r="J210" s="72"/>
      <c r="K210" s="72"/>
      <c r="L210" s="72"/>
      <c r="M210" s="72"/>
      <c r="N210" s="72"/>
      <c r="O210" s="72"/>
      <c r="P210" s="72"/>
      <c r="Q210" s="72"/>
      <c r="R210" s="72"/>
      <c r="S210" s="72"/>
      <c r="T210" s="72"/>
      <c r="U210" s="72"/>
      <c r="V210" s="72"/>
      <c r="W210" s="72"/>
      <c r="X210" s="303"/>
      <c r="Y210" s="303"/>
      <c r="Z210" s="303"/>
      <c r="AA210" s="303"/>
      <c r="AB210" s="303"/>
      <c r="AC210" s="303"/>
      <c r="AD210" s="191"/>
      <c r="AE210" s="191"/>
      <c r="AF210" s="191"/>
      <c r="AG210" s="191"/>
      <c r="AH210" s="191"/>
      <c r="AJ210" s="70"/>
      <c r="AK210" s="70"/>
      <c r="AL210" s="70"/>
      <c r="AM210" s="70"/>
      <c r="AN210" s="70"/>
      <c r="AO210" s="70"/>
      <c r="AP210" s="70"/>
      <c r="AQ210" s="70"/>
      <c r="AR210" s="70"/>
    </row>
    <row r="211" spans="1:44" s="312" customFormat="1" outlineLevel="1">
      <c r="A211" s="305"/>
      <c r="B211" s="206" t="s">
        <v>74</v>
      </c>
      <c r="C211" s="306"/>
      <c r="D211" s="304"/>
      <c r="E211" s="307"/>
      <c r="F211" s="308"/>
      <c r="G211" s="309"/>
      <c r="H211" s="309"/>
      <c r="I211" s="309"/>
      <c r="J211" s="309"/>
      <c r="K211" s="309"/>
      <c r="L211" s="309"/>
      <c r="M211" s="309"/>
      <c r="N211" s="309"/>
      <c r="O211" s="309"/>
      <c r="P211" s="309"/>
      <c r="Q211" s="309"/>
      <c r="R211" s="309"/>
      <c r="S211" s="309"/>
      <c r="T211" s="309"/>
      <c r="U211" s="309"/>
      <c r="V211" s="309"/>
      <c r="W211" s="309"/>
      <c r="X211" s="310"/>
      <c r="Y211" s="310"/>
      <c r="Z211" s="310"/>
      <c r="AA211" s="310"/>
      <c r="AB211" s="310"/>
      <c r="AC211" s="310"/>
      <c r="AD211" s="311"/>
      <c r="AE211" s="311"/>
      <c r="AF211" s="311"/>
      <c r="AG211" s="311"/>
      <c r="AH211" s="311"/>
      <c r="AJ211" s="70"/>
      <c r="AK211" s="70"/>
      <c r="AL211" s="70"/>
      <c r="AM211" s="70"/>
      <c r="AN211" s="70"/>
      <c r="AO211" s="70"/>
      <c r="AP211" s="70"/>
      <c r="AQ211" s="70"/>
      <c r="AR211" s="70"/>
    </row>
    <row r="212" spans="1:44" s="312" customFormat="1" outlineLevel="1">
      <c r="A212" s="305"/>
      <c r="B212" s="207" t="s">
        <v>224</v>
      </c>
      <c r="C212" s="306"/>
      <c r="D212" s="304"/>
      <c r="E212" s="307"/>
      <c r="F212" s="308"/>
      <c r="G212" s="309"/>
      <c r="H212" s="309"/>
      <c r="I212" s="309"/>
      <c r="J212" s="309"/>
      <c r="K212" s="309"/>
      <c r="L212" s="309"/>
      <c r="M212" s="309"/>
      <c r="N212" s="309"/>
      <c r="O212" s="309"/>
      <c r="P212" s="309"/>
      <c r="Q212" s="309"/>
      <c r="R212" s="309"/>
      <c r="S212" s="309"/>
      <c r="T212" s="309"/>
      <c r="U212" s="309"/>
      <c r="V212" s="309"/>
      <c r="W212" s="309"/>
      <c r="X212" s="310"/>
      <c r="Y212" s="310"/>
      <c r="Z212" s="310"/>
      <c r="AA212" s="310"/>
      <c r="AB212" s="310"/>
      <c r="AC212" s="310"/>
      <c r="AD212" s="311"/>
      <c r="AE212" s="311"/>
      <c r="AF212" s="311"/>
      <c r="AG212" s="311"/>
      <c r="AH212" s="311"/>
      <c r="AJ212" s="70"/>
      <c r="AK212" s="70"/>
      <c r="AL212" s="70"/>
      <c r="AM212" s="70"/>
      <c r="AN212" s="70"/>
      <c r="AO212" s="70"/>
      <c r="AP212" s="70"/>
      <c r="AQ212" s="70"/>
      <c r="AR212" s="70"/>
    </row>
    <row r="213" spans="1:44" s="312" customFormat="1" outlineLevel="1">
      <c r="A213" s="305"/>
      <c r="B213" s="206" t="s">
        <v>66</v>
      </c>
      <c r="C213" s="306"/>
      <c r="D213" s="304"/>
      <c r="E213" s="307"/>
      <c r="F213" s="308"/>
      <c r="G213" s="309"/>
      <c r="H213" s="309"/>
      <c r="I213" s="309"/>
      <c r="J213" s="309"/>
      <c r="K213" s="309"/>
      <c r="L213" s="309"/>
      <c r="M213" s="309"/>
      <c r="N213" s="309"/>
      <c r="O213" s="309"/>
      <c r="P213" s="309"/>
      <c r="Q213" s="309"/>
      <c r="R213" s="309"/>
      <c r="S213" s="309"/>
      <c r="T213" s="309"/>
      <c r="U213" s="309"/>
      <c r="V213" s="309"/>
      <c r="W213" s="309"/>
      <c r="X213" s="310"/>
      <c r="Y213" s="310"/>
      <c r="Z213" s="310"/>
      <c r="AA213" s="310"/>
      <c r="AB213" s="310"/>
      <c r="AC213" s="310"/>
      <c r="AD213" s="311"/>
      <c r="AE213" s="311"/>
      <c r="AF213" s="311"/>
      <c r="AG213" s="311"/>
      <c r="AH213" s="311"/>
      <c r="AJ213" s="70"/>
      <c r="AK213" s="70"/>
      <c r="AL213" s="70"/>
      <c r="AM213" s="70"/>
      <c r="AN213" s="70"/>
      <c r="AO213" s="70"/>
      <c r="AP213" s="70"/>
      <c r="AQ213" s="70"/>
      <c r="AR213" s="70"/>
    </row>
    <row r="214" spans="1:44" s="312" customFormat="1" outlineLevel="1">
      <c r="A214" s="305"/>
      <c r="B214" s="206" t="s">
        <v>67</v>
      </c>
      <c r="C214" s="306"/>
      <c r="D214" s="304"/>
      <c r="E214" s="307"/>
      <c r="F214" s="308"/>
      <c r="G214" s="309"/>
      <c r="H214" s="309"/>
      <c r="I214" s="309"/>
      <c r="J214" s="309"/>
      <c r="K214" s="309"/>
      <c r="L214" s="309"/>
      <c r="M214" s="309"/>
      <c r="N214" s="309"/>
      <c r="O214" s="309"/>
      <c r="P214" s="309"/>
      <c r="Q214" s="309"/>
      <c r="R214" s="309"/>
      <c r="S214" s="309"/>
      <c r="T214" s="309"/>
      <c r="U214" s="309"/>
      <c r="V214" s="309"/>
      <c r="W214" s="309"/>
      <c r="X214" s="310"/>
      <c r="Y214" s="310"/>
      <c r="Z214" s="310"/>
      <c r="AA214" s="310"/>
      <c r="AB214" s="310"/>
      <c r="AC214" s="310"/>
      <c r="AD214" s="311"/>
      <c r="AE214" s="311"/>
      <c r="AF214" s="311"/>
      <c r="AG214" s="311"/>
      <c r="AH214" s="311"/>
      <c r="AJ214" s="70"/>
      <c r="AK214" s="70"/>
      <c r="AL214" s="70"/>
      <c r="AM214" s="70"/>
      <c r="AN214" s="70"/>
      <c r="AO214" s="70"/>
      <c r="AP214" s="70"/>
      <c r="AQ214" s="70"/>
      <c r="AR214" s="70"/>
    </row>
    <row r="215" spans="1:44" s="312" customFormat="1" outlineLevel="1">
      <c r="A215" s="305"/>
      <c r="B215" s="206" t="s">
        <v>129</v>
      </c>
      <c r="C215" s="306"/>
      <c r="D215" s="304"/>
      <c r="E215" s="307"/>
      <c r="F215" s="308"/>
      <c r="G215" s="309"/>
      <c r="H215" s="309"/>
      <c r="I215" s="309"/>
      <c r="J215" s="309"/>
      <c r="K215" s="309"/>
      <c r="L215" s="309"/>
      <c r="M215" s="309"/>
      <c r="N215" s="309"/>
      <c r="O215" s="309"/>
      <c r="P215" s="309"/>
      <c r="Q215" s="309"/>
      <c r="R215" s="309"/>
      <c r="S215" s="309"/>
      <c r="T215" s="309"/>
      <c r="U215" s="309"/>
      <c r="V215" s="309"/>
      <c r="W215" s="309"/>
      <c r="X215" s="310"/>
      <c r="Y215" s="310"/>
      <c r="Z215" s="310"/>
      <c r="AA215" s="310"/>
      <c r="AB215" s="310"/>
      <c r="AC215" s="310"/>
      <c r="AD215" s="311"/>
      <c r="AE215" s="311"/>
      <c r="AF215" s="311"/>
      <c r="AG215" s="311"/>
      <c r="AH215" s="311"/>
      <c r="AJ215" s="70"/>
      <c r="AK215" s="70"/>
      <c r="AL215" s="70"/>
      <c r="AM215" s="70"/>
      <c r="AN215" s="70"/>
      <c r="AO215" s="70"/>
      <c r="AP215" s="70"/>
      <c r="AQ215" s="70"/>
      <c r="AR215" s="70"/>
    </row>
    <row r="216" spans="1:44" s="312" customFormat="1" outlineLevel="1">
      <c r="A216" s="305"/>
      <c r="B216" s="206" t="s">
        <v>68</v>
      </c>
      <c r="C216" s="306"/>
      <c r="D216" s="304"/>
      <c r="E216" s="307"/>
      <c r="F216" s="308"/>
      <c r="G216" s="309"/>
      <c r="H216" s="309"/>
      <c r="I216" s="309"/>
      <c r="J216" s="309"/>
      <c r="K216" s="309"/>
      <c r="L216" s="309"/>
      <c r="M216" s="309"/>
      <c r="N216" s="309"/>
      <c r="O216" s="309"/>
      <c r="P216" s="309"/>
      <c r="Q216" s="309"/>
      <c r="R216" s="309"/>
      <c r="S216" s="309"/>
      <c r="T216" s="309"/>
      <c r="U216" s="309"/>
      <c r="V216" s="309"/>
      <c r="W216" s="309"/>
      <c r="X216" s="310"/>
      <c r="Y216" s="310"/>
      <c r="Z216" s="310"/>
      <c r="AA216" s="310"/>
      <c r="AB216" s="310"/>
      <c r="AC216" s="310"/>
      <c r="AD216" s="311"/>
      <c r="AE216" s="311"/>
      <c r="AF216" s="311"/>
      <c r="AG216" s="311"/>
      <c r="AH216" s="311"/>
      <c r="AJ216" s="70"/>
      <c r="AK216" s="70"/>
      <c r="AL216" s="70"/>
      <c r="AM216" s="70"/>
      <c r="AN216" s="70"/>
      <c r="AO216" s="70"/>
      <c r="AP216" s="70"/>
      <c r="AQ216" s="70"/>
      <c r="AR216" s="70"/>
    </row>
    <row r="217" spans="1:44" s="132" customFormat="1">
      <c r="A217" s="125"/>
      <c r="B217" s="145"/>
      <c r="C217" s="126"/>
      <c r="D217" s="124"/>
      <c r="E217" s="127"/>
      <c r="F217" s="128"/>
      <c r="G217" s="129"/>
      <c r="H217" s="129"/>
      <c r="I217" s="129"/>
      <c r="J217" s="129"/>
      <c r="K217" s="129"/>
      <c r="L217" s="129"/>
      <c r="M217" s="129"/>
      <c r="N217" s="129"/>
      <c r="O217" s="129"/>
      <c r="P217" s="129"/>
      <c r="Q217" s="129"/>
      <c r="R217" s="129"/>
      <c r="S217" s="129"/>
      <c r="T217" s="129"/>
      <c r="U217" s="129"/>
      <c r="V217" s="129"/>
      <c r="W217" s="129"/>
      <c r="X217" s="130"/>
      <c r="Y217" s="130"/>
      <c r="Z217" s="130"/>
      <c r="AA217" s="130"/>
      <c r="AB217" s="130"/>
      <c r="AC217" s="130"/>
      <c r="AD217" s="131"/>
      <c r="AE217" s="131"/>
      <c r="AF217" s="131"/>
      <c r="AG217" s="131"/>
      <c r="AH217" s="131"/>
      <c r="AJ217" s="137"/>
      <c r="AK217" s="137"/>
      <c r="AL217" s="137"/>
      <c r="AM217" s="137"/>
      <c r="AN217" s="137"/>
      <c r="AO217" s="137"/>
      <c r="AP217" s="137"/>
      <c r="AQ217" s="137"/>
      <c r="AR217" s="137"/>
    </row>
    <row r="218" spans="1:44" s="113" customFormat="1" ht="15.75" customHeight="1">
      <c r="B218" s="219"/>
      <c r="C218" s="219"/>
    </row>
    <row r="219" spans="1:44" s="339" customFormat="1" ht="15.75" customHeight="1">
      <c r="A219" s="337" t="s">
        <v>573</v>
      </c>
      <c r="B219" s="217"/>
      <c r="C219" s="217"/>
      <c r="D219" s="338" t="s">
        <v>14</v>
      </c>
      <c r="G219" s="340"/>
      <c r="H219" s="341"/>
      <c r="I219" s="139"/>
      <c r="J219" s="139"/>
      <c r="K219" s="139"/>
      <c r="L219" s="139"/>
      <c r="M219" s="139"/>
      <c r="N219" s="139"/>
      <c r="O219" s="139"/>
      <c r="P219" s="139"/>
      <c r="Q219" s="139"/>
      <c r="R219" s="139"/>
      <c r="S219" s="139"/>
      <c r="T219" s="139"/>
      <c r="U219" s="139"/>
      <c r="V219" s="139"/>
      <c r="W219" s="139"/>
      <c r="X219" s="498" t="s">
        <v>574</v>
      </c>
      <c r="Y219" s="499"/>
      <c r="Z219" s="499"/>
      <c r="AA219" s="499"/>
      <c r="AB219" s="342"/>
      <c r="AC219" s="342"/>
      <c r="AJ219" s="343"/>
      <c r="AK219" s="344"/>
      <c r="AL219" s="343"/>
      <c r="AM219" s="344"/>
      <c r="AN219" s="343"/>
      <c r="AO219" s="344"/>
      <c r="AP219" s="343"/>
      <c r="AQ219" s="344"/>
      <c r="AR219" s="343"/>
    </row>
    <row r="220" spans="1:44" s="339" customFormat="1" ht="15.75" customHeight="1">
      <c r="A220" s="337"/>
      <c r="B220" s="217"/>
      <c r="C220" s="217"/>
      <c r="D220" s="345"/>
      <c r="E220" s="346"/>
      <c r="G220" s="340"/>
      <c r="H220" s="341"/>
      <c r="I220" s="139"/>
      <c r="J220" s="139"/>
      <c r="K220" s="139"/>
      <c r="L220" s="139"/>
      <c r="M220" s="139"/>
      <c r="N220" s="139"/>
      <c r="O220" s="139"/>
      <c r="P220" s="139"/>
      <c r="Q220" s="139"/>
      <c r="R220" s="139"/>
      <c r="S220" s="139"/>
      <c r="T220" s="139"/>
      <c r="U220" s="139"/>
      <c r="V220" s="139"/>
      <c r="W220" s="139"/>
      <c r="AJ220" s="343"/>
      <c r="AK220" s="344"/>
      <c r="AL220" s="343"/>
      <c r="AM220" s="344"/>
      <c r="AN220" s="343"/>
      <c r="AO220" s="344"/>
      <c r="AP220" s="343"/>
      <c r="AQ220" s="344"/>
      <c r="AR220" s="343"/>
    </row>
    <row r="221" spans="1:44" s="356" customFormat="1" ht="15.75" customHeight="1" outlineLevel="1">
      <c r="A221" s="212" t="s">
        <v>573</v>
      </c>
      <c r="B221" s="347" t="s">
        <v>575</v>
      </c>
      <c r="C221" s="348" t="s">
        <v>576</v>
      </c>
      <c r="D221" s="349"/>
      <c r="E221" s="350" t="s">
        <v>577</v>
      </c>
      <c r="F221" s="351" t="s">
        <v>578</v>
      </c>
      <c r="G221" s="213" t="s">
        <v>2</v>
      </c>
      <c r="H221" s="213" t="s">
        <v>2</v>
      </c>
      <c r="I221" s="213" t="s">
        <v>2</v>
      </c>
      <c r="J221" s="213" t="s">
        <v>2</v>
      </c>
      <c r="K221" s="213" t="s">
        <v>2</v>
      </c>
      <c r="L221" s="213" t="s">
        <v>2</v>
      </c>
      <c r="M221" s="213" t="s">
        <v>2</v>
      </c>
      <c r="N221" s="500"/>
      <c r="O221" s="500"/>
      <c r="P221" s="500"/>
      <c r="Q221" s="500"/>
      <c r="R221" s="213"/>
      <c r="S221" s="500"/>
      <c r="T221" s="500"/>
      <c r="U221" s="500"/>
      <c r="V221" s="500"/>
      <c r="W221" s="213"/>
      <c r="X221" s="490">
        <f>1200*1.1</f>
        <v>1320</v>
      </c>
      <c r="Y221" s="490"/>
      <c r="Z221" s="490"/>
      <c r="AA221" s="490"/>
      <c r="AB221" s="490"/>
      <c r="AC221" s="490"/>
      <c r="AD221" s="490"/>
      <c r="AE221" s="490"/>
      <c r="AF221" s="490"/>
      <c r="AG221" s="490"/>
      <c r="AH221" s="352"/>
      <c r="AI221" s="353"/>
      <c r="AJ221" s="354"/>
      <c r="AK221" s="355"/>
      <c r="AL221" s="354"/>
      <c r="AM221" s="355" t="s">
        <v>579</v>
      </c>
      <c r="AN221" s="354" t="s">
        <v>579</v>
      </c>
      <c r="AO221" s="355"/>
      <c r="AP221" s="354"/>
      <c r="AQ221" s="355"/>
      <c r="AR221" s="354" t="s">
        <v>579</v>
      </c>
    </row>
    <row r="222" spans="1:44" s="356" customFormat="1" ht="15.75" customHeight="1" outlineLevel="1">
      <c r="A222" s="212" t="s">
        <v>573</v>
      </c>
      <c r="B222" s="347" t="s">
        <v>575</v>
      </c>
      <c r="C222" s="348" t="s">
        <v>580</v>
      </c>
      <c r="D222" s="349"/>
      <c r="E222" s="350" t="s">
        <v>581</v>
      </c>
      <c r="F222" s="351" t="s">
        <v>582</v>
      </c>
      <c r="G222" s="213" t="s">
        <v>2</v>
      </c>
      <c r="H222" s="213" t="s">
        <v>2</v>
      </c>
      <c r="I222" s="213" t="s">
        <v>2</v>
      </c>
      <c r="J222" s="213" t="s">
        <v>2</v>
      </c>
      <c r="K222" s="213" t="s">
        <v>2</v>
      </c>
      <c r="L222" s="213" t="s">
        <v>2</v>
      </c>
      <c r="M222" s="213" t="s">
        <v>2</v>
      </c>
      <c r="N222" s="490"/>
      <c r="O222" s="490"/>
      <c r="P222" s="490"/>
      <c r="Q222" s="490"/>
      <c r="R222" s="213"/>
      <c r="S222" s="490"/>
      <c r="T222" s="490"/>
      <c r="U222" s="490"/>
      <c r="V222" s="490"/>
      <c r="W222" s="213"/>
      <c r="X222" s="490">
        <f>1000*1.1</f>
        <v>1100</v>
      </c>
      <c r="Y222" s="490"/>
      <c r="Z222" s="490"/>
      <c r="AA222" s="490"/>
      <c r="AB222" s="490"/>
      <c r="AC222" s="490"/>
      <c r="AD222" s="490"/>
      <c r="AE222" s="490"/>
      <c r="AF222" s="490"/>
      <c r="AG222" s="490"/>
      <c r="AH222" s="353"/>
      <c r="AI222" s="353"/>
      <c r="AJ222" s="354"/>
      <c r="AK222" s="355"/>
      <c r="AL222" s="354" t="s">
        <v>579</v>
      </c>
      <c r="AM222" s="355"/>
      <c r="AN222" s="354"/>
      <c r="AO222" s="355"/>
      <c r="AP222" s="354"/>
      <c r="AQ222" s="355"/>
      <c r="AR222" s="354"/>
    </row>
    <row r="223" spans="1:44" s="356" customFormat="1" ht="15.75" customHeight="1" outlineLevel="1">
      <c r="A223" s="212" t="s">
        <v>573</v>
      </c>
      <c r="B223" s="347" t="s">
        <v>575</v>
      </c>
      <c r="C223" s="348" t="s">
        <v>583</v>
      </c>
      <c r="D223" s="349"/>
      <c r="E223" s="350" t="s">
        <v>584</v>
      </c>
      <c r="F223" s="351" t="s">
        <v>585</v>
      </c>
      <c r="G223" s="213" t="s">
        <v>2</v>
      </c>
      <c r="H223" s="213" t="s">
        <v>2</v>
      </c>
      <c r="I223" s="213" t="s">
        <v>2</v>
      </c>
      <c r="J223" s="213" t="s">
        <v>2</v>
      </c>
      <c r="K223" s="213" t="s">
        <v>2</v>
      </c>
      <c r="L223" s="213" t="s">
        <v>2</v>
      </c>
      <c r="M223" s="213" t="s">
        <v>2</v>
      </c>
      <c r="N223" s="490"/>
      <c r="O223" s="490"/>
      <c r="P223" s="490"/>
      <c r="Q223" s="490"/>
      <c r="R223" s="213"/>
      <c r="S223" s="490"/>
      <c r="T223" s="490"/>
      <c r="U223" s="490"/>
      <c r="V223" s="490"/>
      <c r="W223" s="213"/>
      <c r="X223" s="490">
        <f>600*1.1</f>
        <v>660</v>
      </c>
      <c r="Y223" s="490"/>
      <c r="Z223" s="490"/>
      <c r="AA223" s="490"/>
      <c r="AB223" s="490"/>
      <c r="AC223" s="490"/>
      <c r="AD223" s="490"/>
      <c r="AE223" s="490"/>
      <c r="AF223" s="490"/>
      <c r="AG223" s="490"/>
      <c r="AH223" s="353"/>
      <c r="AI223" s="353"/>
      <c r="AJ223" s="354"/>
      <c r="AK223" s="355"/>
      <c r="AL223" s="354"/>
      <c r="AM223" s="355" t="s">
        <v>579</v>
      </c>
      <c r="AN223" s="354"/>
      <c r="AO223" s="355"/>
      <c r="AP223" s="354"/>
      <c r="AQ223" s="355"/>
      <c r="AR223" s="354"/>
    </row>
    <row r="224" spans="1:44" s="356" customFormat="1" ht="15.75" customHeight="1" outlineLevel="1">
      <c r="A224" s="212" t="s">
        <v>573</v>
      </c>
      <c r="B224" s="347" t="s">
        <v>575</v>
      </c>
      <c r="C224" s="348" t="s">
        <v>586</v>
      </c>
      <c r="D224" s="349"/>
      <c r="E224" s="350" t="s">
        <v>587</v>
      </c>
      <c r="F224" s="351" t="s">
        <v>588</v>
      </c>
      <c r="G224" s="213" t="s">
        <v>2</v>
      </c>
      <c r="H224" s="213" t="s">
        <v>2</v>
      </c>
      <c r="I224" s="213" t="s">
        <v>2</v>
      </c>
      <c r="J224" s="213" t="s">
        <v>2</v>
      </c>
      <c r="K224" s="213" t="s">
        <v>2</v>
      </c>
      <c r="L224" s="213" t="s">
        <v>2</v>
      </c>
      <c r="M224" s="213" t="s">
        <v>2</v>
      </c>
      <c r="N224" s="352"/>
      <c r="O224" s="352"/>
      <c r="P224" s="352"/>
      <c r="Q224" s="352"/>
      <c r="R224" s="213"/>
      <c r="S224" s="352"/>
      <c r="T224" s="352"/>
      <c r="U224" s="352"/>
      <c r="V224" s="352"/>
      <c r="W224" s="213"/>
      <c r="X224" s="490">
        <f>200*1.1</f>
        <v>220.00000000000003</v>
      </c>
      <c r="Y224" s="490"/>
      <c r="Z224" s="490"/>
      <c r="AA224" s="490"/>
      <c r="AB224" s="490"/>
      <c r="AC224" s="490"/>
      <c r="AD224" s="490"/>
      <c r="AE224" s="490"/>
      <c r="AF224" s="490"/>
      <c r="AG224" s="490"/>
      <c r="AH224" s="357"/>
      <c r="AI224" s="353"/>
      <c r="AJ224" s="354"/>
      <c r="AK224" s="355"/>
      <c r="AL224" s="354"/>
      <c r="AM224" s="355"/>
      <c r="AN224" s="354"/>
      <c r="AO224" s="355"/>
      <c r="AP224" s="354"/>
      <c r="AQ224" s="355"/>
      <c r="AR224" s="354"/>
    </row>
    <row r="225" spans="1:54" s="356" customFormat="1" ht="15.75" customHeight="1" outlineLevel="1">
      <c r="A225" s="212" t="s">
        <v>573</v>
      </c>
      <c r="B225" s="347" t="s">
        <v>589</v>
      </c>
      <c r="C225" s="348" t="s">
        <v>590</v>
      </c>
      <c r="D225" s="349"/>
      <c r="E225" s="350" t="s">
        <v>591</v>
      </c>
      <c r="F225" s="351" t="s">
        <v>592</v>
      </c>
      <c r="G225" s="213" t="s">
        <v>2</v>
      </c>
      <c r="H225" s="213" t="s">
        <v>2</v>
      </c>
      <c r="I225" s="213" t="s">
        <v>2</v>
      </c>
      <c r="J225" s="213" t="s">
        <v>2</v>
      </c>
      <c r="K225" s="213" t="s">
        <v>2</v>
      </c>
      <c r="L225" s="213" t="s">
        <v>2</v>
      </c>
      <c r="M225" s="213" t="s">
        <v>2</v>
      </c>
      <c r="N225" s="490"/>
      <c r="O225" s="490"/>
      <c r="P225" s="490"/>
      <c r="Q225" s="490"/>
      <c r="R225" s="213"/>
      <c r="S225" s="490"/>
      <c r="T225" s="490"/>
      <c r="U225" s="490"/>
      <c r="V225" s="490"/>
      <c r="W225" s="213"/>
      <c r="X225" s="490">
        <f>1100*1.1</f>
        <v>1210</v>
      </c>
      <c r="Y225" s="490"/>
      <c r="Z225" s="490"/>
      <c r="AA225" s="490"/>
      <c r="AB225" s="490"/>
      <c r="AC225" s="490"/>
      <c r="AD225" s="490"/>
      <c r="AE225" s="490"/>
      <c r="AF225" s="490"/>
      <c r="AG225" s="490"/>
      <c r="AH225" s="353"/>
      <c r="AI225" s="353"/>
      <c r="AJ225" s="354"/>
      <c r="AK225" s="355" t="s">
        <v>579</v>
      </c>
      <c r="AL225" s="354"/>
      <c r="AM225" s="355"/>
      <c r="AN225" s="354"/>
      <c r="AO225" s="355"/>
      <c r="AP225" s="354" t="s">
        <v>579</v>
      </c>
      <c r="AQ225" s="355"/>
      <c r="AR225" s="354"/>
    </row>
    <row r="226" spans="1:54" s="356" customFormat="1" ht="15.75" customHeight="1" outlineLevel="1">
      <c r="A226" s="212" t="s">
        <v>573</v>
      </c>
      <c r="B226" s="347" t="s">
        <v>589</v>
      </c>
      <c r="C226" s="348" t="s">
        <v>593</v>
      </c>
      <c r="D226" s="349"/>
      <c r="E226" s="350" t="s">
        <v>594</v>
      </c>
      <c r="F226" s="351" t="s">
        <v>595</v>
      </c>
      <c r="G226" s="213" t="s">
        <v>2</v>
      </c>
      <c r="H226" s="213" t="s">
        <v>2</v>
      </c>
      <c r="I226" s="213" t="s">
        <v>2</v>
      </c>
      <c r="J226" s="213" t="s">
        <v>2</v>
      </c>
      <c r="K226" s="213" t="s">
        <v>2</v>
      </c>
      <c r="L226" s="213" t="s">
        <v>2</v>
      </c>
      <c r="M226" s="213" t="s">
        <v>2</v>
      </c>
      <c r="N226" s="490"/>
      <c r="O226" s="490"/>
      <c r="P226" s="490"/>
      <c r="Q226" s="490"/>
      <c r="R226" s="213"/>
      <c r="S226" s="490"/>
      <c r="T226" s="490"/>
      <c r="U226" s="490"/>
      <c r="V226" s="490"/>
      <c r="W226" s="213"/>
      <c r="X226" s="490">
        <f>900*1.1</f>
        <v>990.00000000000011</v>
      </c>
      <c r="Y226" s="490"/>
      <c r="Z226" s="490"/>
      <c r="AA226" s="490"/>
      <c r="AB226" s="490"/>
      <c r="AC226" s="490"/>
      <c r="AD226" s="490"/>
      <c r="AE226" s="490"/>
      <c r="AF226" s="490"/>
      <c r="AG226" s="490"/>
      <c r="AH226" s="353"/>
      <c r="AI226" s="353"/>
      <c r="AJ226" s="354"/>
      <c r="AK226" s="355" t="s">
        <v>579</v>
      </c>
      <c r="AL226" s="354"/>
      <c r="AM226" s="355"/>
      <c r="AN226" s="354"/>
      <c r="AO226" s="355"/>
      <c r="AP226" s="354"/>
      <c r="AQ226" s="355"/>
      <c r="AR226" s="354"/>
    </row>
    <row r="227" spans="1:54" s="356" customFormat="1" ht="15.75" customHeight="1" outlineLevel="1">
      <c r="A227" s="212" t="s">
        <v>573</v>
      </c>
      <c r="B227" s="347" t="s">
        <v>589</v>
      </c>
      <c r="C227" s="348" t="s">
        <v>596</v>
      </c>
      <c r="D227" s="349"/>
      <c r="E227" s="350" t="s">
        <v>597</v>
      </c>
      <c r="F227" s="351" t="s">
        <v>598</v>
      </c>
      <c r="G227" s="213" t="s">
        <v>2</v>
      </c>
      <c r="H227" s="213" t="s">
        <v>2</v>
      </c>
      <c r="I227" s="213" t="s">
        <v>2</v>
      </c>
      <c r="J227" s="213" t="s">
        <v>2</v>
      </c>
      <c r="K227" s="213" t="s">
        <v>2</v>
      </c>
      <c r="L227" s="213" t="s">
        <v>2</v>
      </c>
      <c r="M227" s="213" t="s">
        <v>2</v>
      </c>
      <c r="N227" s="490"/>
      <c r="O227" s="490"/>
      <c r="P227" s="490"/>
      <c r="Q227" s="490"/>
      <c r="R227" s="213"/>
      <c r="S227" s="490"/>
      <c r="T227" s="490"/>
      <c r="U227" s="490"/>
      <c r="V227" s="490"/>
      <c r="W227" s="213"/>
      <c r="X227" s="490">
        <f>600*1.1</f>
        <v>660</v>
      </c>
      <c r="Y227" s="490"/>
      <c r="Z227" s="490"/>
      <c r="AA227" s="490"/>
      <c r="AB227" s="490"/>
      <c r="AC227" s="490"/>
      <c r="AD227" s="490"/>
      <c r="AE227" s="490"/>
      <c r="AF227" s="490"/>
      <c r="AG227" s="490"/>
      <c r="AH227" s="353"/>
      <c r="AI227" s="353"/>
      <c r="AJ227" s="354"/>
      <c r="AK227" s="355" t="s">
        <v>579</v>
      </c>
      <c r="AL227" s="354"/>
      <c r="AM227" s="355"/>
      <c r="AN227" s="354"/>
      <c r="AO227" s="355"/>
      <c r="AP227" s="354"/>
      <c r="AQ227" s="355"/>
      <c r="AR227" s="354"/>
    </row>
    <row r="228" spans="1:54" s="356" customFormat="1" ht="15.75" customHeight="1" outlineLevel="1">
      <c r="A228" s="212" t="s">
        <v>573</v>
      </c>
      <c r="B228" s="347" t="s">
        <v>589</v>
      </c>
      <c r="C228" s="348" t="s">
        <v>599</v>
      </c>
      <c r="D228" s="349"/>
      <c r="E228" s="350" t="s">
        <v>600</v>
      </c>
      <c r="F228" s="351" t="s">
        <v>588</v>
      </c>
      <c r="G228" s="213" t="s">
        <v>2</v>
      </c>
      <c r="H228" s="213" t="s">
        <v>2</v>
      </c>
      <c r="I228" s="213" t="s">
        <v>2</v>
      </c>
      <c r="J228" s="213" t="s">
        <v>2</v>
      </c>
      <c r="K228" s="213" t="s">
        <v>2</v>
      </c>
      <c r="L228" s="213" t="s">
        <v>2</v>
      </c>
      <c r="M228" s="213" t="s">
        <v>2</v>
      </c>
      <c r="N228" s="352"/>
      <c r="O228" s="352"/>
      <c r="P228" s="352"/>
      <c r="Q228" s="352"/>
      <c r="R228" s="213"/>
      <c r="S228" s="352"/>
      <c r="T228" s="352"/>
      <c r="U228" s="352"/>
      <c r="V228" s="352"/>
      <c r="W228" s="213"/>
      <c r="X228" s="490">
        <f>200*1.1</f>
        <v>220.00000000000003</v>
      </c>
      <c r="Y228" s="490"/>
      <c r="Z228" s="490"/>
      <c r="AA228" s="490"/>
      <c r="AB228" s="490"/>
      <c r="AC228" s="490"/>
      <c r="AD228" s="490"/>
      <c r="AE228" s="490"/>
      <c r="AF228" s="490"/>
      <c r="AG228" s="490"/>
      <c r="AH228" s="353"/>
      <c r="AI228" s="353"/>
      <c r="AJ228" s="354"/>
      <c r="AK228" s="355" t="s">
        <v>579</v>
      </c>
      <c r="AL228" s="354"/>
      <c r="AM228" s="355"/>
      <c r="AN228" s="354"/>
      <c r="AO228" s="355"/>
      <c r="AP228" s="354"/>
      <c r="AQ228" s="355"/>
      <c r="AR228" s="354"/>
    </row>
    <row r="229" spans="1:54" s="356" customFormat="1" ht="15.75" customHeight="1" outlineLevel="1">
      <c r="A229" s="212" t="s">
        <v>573</v>
      </c>
      <c r="B229" s="347" t="s">
        <v>601</v>
      </c>
      <c r="C229" s="348" t="s">
        <v>602</v>
      </c>
      <c r="D229" s="349"/>
      <c r="E229" s="350" t="s">
        <v>603</v>
      </c>
      <c r="F229" s="351" t="s">
        <v>604</v>
      </c>
      <c r="G229" s="213" t="s">
        <v>65</v>
      </c>
      <c r="H229" s="213" t="s">
        <v>2</v>
      </c>
      <c r="I229" s="213" t="s">
        <v>2</v>
      </c>
      <c r="J229" s="213" t="s">
        <v>2</v>
      </c>
      <c r="K229" s="213" t="s">
        <v>2</v>
      </c>
      <c r="L229" s="213" t="s">
        <v>2</v>
      </c>
      <c r="M229" s="213"/>
      <c r="N229" s="490"/>
      <c r="O229" s="490"/>
      <c r="P229" s="490"/>
      <c r="Q229" s="490"/>
      <c r="R229" s="213"/>
      <c r="S229" s="490"/>
      <c r="T229" s="490"/>
      <c r="U229" s="490"/>
      <c r="V229" s="490"/>
      <c r="W229" s="213"/>
      <c r="X229" s="490">
        <f>700*1.1</f>
        <v>770.00000000000011</v>
      </c>
      <c r="Y229" s="490"/>
      <c r="Z229" s="490"/>
      <c r="AA229" s="490"/>
      <c r="AB229" s="490"/>
      <c r="AC229" s="490"/>
      <c r="AD229" s="490"/>
      <c r="AE229" s="490"/>
      <c r="AF229" s="490"/>
      <c r="AG229" s="490"/>
      <c r="AH229" s="353"/>
      <c r="AI229" s="353"/>
      <c r="AJ229" s="354" t="s">
        <v>579</v>
      </c>
      <c r="AK229" s="355"/>
      <c r="AL229" s="354"/>
      <c r="AM229" s="355"/>
      <c r="AN229" s="354"/>
      <c r="AO229" s="355" t="s">
        <v>579</v>
      </c>
      <c r="AP229" s="354"/>
      <c r="AQ229" s="355"/>
      <c r="AR229" s="354"/>
    </row>
    <row r="230" spans="1:54" s="356" customFormat="1" ht="15.75" customHeight="1" outlineLevel="1">
      <c r="A230" s="212" t="s">
        <v>573</v>
      </c>
      <c r="B230" s="347" t="s">
        <v>605</v>
      </c>
      <c r="C230" s="348" t="s">
        <v>606</v>
      </c>
      <c r="D230" s="349"/>
      <c r="E230" s="350" t="s">
        <v>607</v>
      </c>
      <c r="F230" s="351" t="s">
        <v>608</v>
      </c>
      <c r="G230" s="213" t="s">
        <v>65</v>
      </c>
      <c r="H230" s="213" t="s">
        <v>2</v>
      </c>
      <c r="I230" s="213" t="s">
        <v>2</v>
      </c>
      <c r="J230" s="213" t="s">
        <v>2</v>
      </c>
      <c r="K230" s="213" t="s">
        <v>2</v>
      </c>
      <c r="L230" s="213" t="s">
        <v>2</v>
      </c>
      <c r="M230" s="213"/>
      <c r="N230" s="490"/>
      <c r="O230" s="490"/>
      <c r="P230" s="490"/>
      <c r="Q230" s="490"/>
      <c r="R230" s="213"/>
      <c r="S230" s="490"/>
      <c r="T230" s="490"/>
      <c r="U230" s="490"/>
      <c r="V230" s="490"/>
      <c r="W230" s="213"/>
      <c r="X230" s="490">
        <f>200*1.1</f>
        <v>220.00000000000003</v>
      </c>
      <c r="Y230" s="490"/>
      <c r="Z230" s="490"/>
      <c r="AA230" s="490"/>
      <c r="AB230" s="490"/>
      <c r="AC230" s="490"/>
      <c r="AD230" s="490"/>
      <c r="AE230" s="490"/>
      <c r="AF230" s="490"/>
      <c r="AG230" s="490"/>
      <c r="AH230" s="353"/>
      <c r="AI230" s="353"/>
      <c r="AJ230" s="354" t="s">
        <v>579</v>
      </c>
      <c r="AK230" s="355"/>
      <c r="AL230" s="354"/>
      <c r="AM230" s="355"/>
      <c r="AN230" s="354"/>
      <c r="AO230" s="355" t="s">
        <v>579</v>
      </c>
      <c r="AP230" s="354"/>
      <c r="AQ230" s="355"/>
      <c r="AR230" s="354"/>
    </row>
    <row r="231" spans="1:54" s="356" customFormat="1" ht="15.75" customHeight="1" outlineLevel="1">
      <c r="A231" s="339"/>
      <c r="B231" s="358"/>
      <c r="C231" s="358"/>
      <c r="D231" s="358"/>
      <c r="E231" s="359"/>
      <c r="F231" s="360"/>
      <c r="G231" s="213"/>
      <c r="H231" s="213"/>
      <c r="I231" s="213"/>
      <c r="J231" s="213"/>
      <c r="K231" s="213"/>
      <c r="L231" s="213"/>
      <c r="M231" s="213"/>
      <c r="N231" s="213"/>
      <c r="O231" s="213"/>
      <c r="P231" s="213"/>
      <c r="Q231" s="213"/>
      <c r="R231" s="213"/>
      <c r="S231" s="213"/>
      <c r="T231" s="213"/>
      <c r="U231" s="213"/>
      <c r="V231" s="213"/>
      <c r="W231" s="213"/>
      <c r="X231" s="490"/>
      <c r="Y231" s="490"/>
      <c r="Z231" s="490"/>
      <c r="AA231" s="490"/>
      <c r="AB231" s="490"/>
      <c r="AC231" s="490"/>
      <c r="AD231" s="353"/>
      <c r="AE231" s="353"/>
      <c r="AF231" s="353"/>
      <c r="AG231" s="353"/>
      <c r="AH231" s="353"/>
      <c r="AI231" s="353"/>
      <c r="AJ231" s="354"/>
      <c r="AK231" s="355"/>
      <c r="AL231" s="354"/>
      <c r="AM231" s="355" t="s">
        <v>579</v>
      </c>
      <c r="AN231" s="354"/>
      <c r="AO231" s="355"/>
      <c r="AP231" s="354"/>
      <c r="AQ231" s="355"/>
      <c r="AR231" s="354"/>
    </row>
    <row r="232" spans="1:54" s="339" customFormat="1" ht="15.75" customHeight="1">
      <c r="B232" s="358"/>
      <c r="C232" s="358"/>
      <c r="D232" s="358"/>
      <c r="E232" s="359"/>
      <c r="F232" s="360"/>
      <c r="G232" s="361"/>
      <c r="H232" s="362"/>
      <c r="I232" s="211"/>
      <c r="J232" s="211"/>
      <c r="K232" s="211"/>
      <c r="L232" s="211"/>
      <c r="M232" s="211"/>
      <c r="N232" s="211"/>
      <c r="O232" s="211"/>
      <c r="P232" s="211"/>
      <c r="Q232" s="211"/>
      <c r="R232" s="211"/>
      <c r="S232" s="211"/>
      <c r="T232" s="211"/>
      <c r="U232" s="211"/>
      <c r="V232" s="211"/>
      <c r="W232" s="211"/>
      <c r="X232" s="363"/>
      <c r="Y232" s="363"/>
      <c r="Z232" s="363"/>
      <c r="AA232" s="363"/>
      <c r="AB232" s="363"/>
      <c r="AC232" s="363"/>
      <c r="AD232" s="363"/>
      <c r="AF232" s="355"/>
      <c r="AG232" s="355"/>
      <c r="AH232" s="355"/>
      <c r="AI232" s="355"/>
      <c r="AJ232" s="355"/>
      <c r="AK232" s="355"/>
      <c r="AL232" s="355"/>
      <c r="AM232" s="355"/>
      <c r="AN232" s="355"/>
    </row>
    <row r="233" spans="1:54" s="339" customFormat="1" ht="15.75" customHeight="1">
      <c r="A233" s="212" t="s">
        <v>609</v>
      </c>
      <c r="B233" s="364"/>
      <c r="C233" s="364"/>
      <c r="D233" s="364"/>
      <c r="E233" s="359"/>
      <c r="F233" s="360"/>
      <c r="G233" s="356"/>
      <c r="H233" s="365"/>
      <c r="I233" s="211"/>
      <c r="J233" s="211"/>
      <c r="K233" s="211"/>
      <c r="L233" s="211"/>
      <c r="M233" s="211"/>
      <c r="N233" s="211"/>
      <c r="O233" s="211"/>
      <c r="P233" s="211"/>
      <c r="Q233" s="211"/>
      <c r="R233" s="211"/>
      <c r="S233" s="211"/>
      <c r="T233" s="211"/>
      <c r="U233" s="211"/>
      <c r="V233" s="211"/>
      <c r="W233" s="211"/>
      <c r="X233" s="366"/>
      <c r="Y233" s="366"/>
      <c r="Z233" s="366"/>
      <c r="AA233" s="366"/>
      <c r="AB233" s="366"/>
      <c r="AC233" s="366"/>
      <c r="AD233" s="366"/>
      <c r="AF233" s="367"/>
      <c r="AG233" s="367"/>
      <c r="AH233" s="367"/>
      <c r="AI233" s="367"/>
      <c r="AJ233" s="367"/>
      <c r="AK233" s="367"/>
      <c r="AL233" s="367"/>
      <c r="AM233" s="367"/>
      <c r="AN233" s="367"/>
    </row>
    <row r="234" spans="1:54" s="210" customFormat="1" ht="15.75" customHeight="1" outlineLevel="1">
      <c r="B234" s="209" t="s">
        <v>610</v>
      </c>
      <c r="C234" s="209"/>
    </row>
    <row r="235" spans="1:54" s="210" customFormat="1" ht="15.75" customHeight="1" outlineLevel="1">
      <c r="B235" s="209" t="s">
        <v>611</v>
      </c>
      <c r="C235" s="209"/>
    </row>
    <row r="236" spans="1:54" s="210" customFormat="1" ht="15.75" customHeight="1" outlineLevel="1">
      <c r="B236" s="217" t="s">
        <v>612</v>
      </c>
      <c r="C236" s="217"/>
      <c r="D236" s="364"/>
      <c r="E236" s="359"/>
      <c r="F236" s="364"/>
      <c r="H236" s="368"/>
      <c r="AI236" s="363"/>
      <c r="AJ236" s="363"/>
      <c r="AK236" s="363"/>
      <c r="AL236" s="363"/>
      <c r="AM236" s="363"/>
      <c r="AN236" s="363"/>
      <c r="AO236" s="363"/>
      <c r="AP236" s="363"/>
      <c r="AQ236" s="363"/>
      <c r="AR236" s="363"/>
      <c r="AT236" s="367"/>
      <c r="AU236" s="367"/>
      <c r="AV236" s="367"/>
      <c r="AW236" s="367"/>
      <c r="AX236" s="367"/>
      <c r="AY236" s="367"/>
      <c r="AZ236" s="367"/>
      <c r="BA236" s="367"/>
      <c r="BB236" s="367"/>
    </row>
    <row r="237" spans="1:54" s="364" customFormat="1" ht="15.75" customHeight="1" outlineLevel="1">
      <c r="B237" s="217" t="s">
        <v>68</v>
      </c>
      <c r="C237" s="217"/>
    </row>
    <row r="238" spans="1:54" s="364" customFormat="1" ht="15.75" customHeight="1" outlineLevel="1">
      <c r="B238" s="217" t="s">
        <v>613</v>
      </c>
      <c r="C238" s="217"/>
    </row>
    <row r="239" spans="1:54" s="219" customFormat="1" ht="15"/>
    <row r="240" spans="1:54" s="372" customFormat="1" ht="20.25">
      <c r="A240" s="408" t="s">
        <v>670</v>
      </c>
      <c r="B240" s="409"/>
      <c r="C240" s="409"/>
      <c r="D240" s="409"/>
      <c r="E240" s="410"/>
      <c r="F240" s="411"/>
      <c r="G240" s="412"/>
      <c r="H240" s="413"/>
      <c r="I240" s="138"/>
      <c r="J240" s="138"/>
      <c r="K240" s="138"/>
      <c r="L240" s="138"/>
      <c r="M240" s="138"/>
      <c r="N240" s="138"/>
      <c r="O240" s="138"/>
      <c r="P240" s="138"/>
      <c r="Q240" s="138"/>
      <c r="R240" s="138"/>
      <c r="S240" s="138"/>
      <c r="T240" s="138"/>
      <c r="U240" s="138"/>
      <c r="V240" s="138"/>
      <c r="W240" s="138"/>
      <c r="X240" s="452" t="s">
        <v>671</v>
      </c>
      <c r="Y240" s="453"/>
      <c r="Z240" s="453"/>
      <c r="AA240" s="453"/>
      <c r="AB240" s="453"/>
      <c r="AC240" s="453"/>
      <c r="AD240" s="414"/>
      <c r="AE240" s="414"/>
      <c r="AF240" s="414"/>
      <c r="AG240" s="414"/>
      <c r="AJ240" s="53" t="s">
        <v>29</v>
      </c>
      <c r="AK240" s="53" t="s">
        <v>29</v>
      </c>
      <c r="AL240" s="53" t="s">
        <v>29</v>
      </c>
      <c r="AM240" s="53" t="s">
        <v>29</v>
      </c>
      <c r="AN240" s="53" t="s">
        <v>29</v>
      </c>
      <c r="AO240" s="53" t="s">
        <v>29</v>
      </c>
      <c r="AP240" s="53" t="s">
        <v>29</v>
      </c>
      <c r="AQ240" s="53" t="s">
        <v>29</v>
      </c>
      <c r="AR240" s="53" t="s">
        <v>29</v>
      </c>
      <c r="AY240" s="376"/>
    </row>
    <row r="241" spans="1:51" s="372" customFormat="1" outlineLevel="1">
      <c r="A241" s="412"/>
      <c r="B241" s="409"/>
      <c r="C241" s="409"/>
      <c r="D241" s="409"/>
      <c r="E241" s="410"/>
      <c r="F241" s="411"/>
      <c r="G241" s="412"/>
      <c r="H241" s="413"/>
      <c r="I241" s="138"/>
      <c r="J241" s="138"/>
      <c r="K241" s="138"/>
      <c r="L241" s="138"/>
      <c r="M241" s="138"/>
      <c r="N241" s="138"/>
      <c r="O241" s="138"/>
      <c r="P241" s="138"/>
      <c r="Q241" s="138"/>
      <c r="R241" s="138"/>
      <c r="S241" s="138"/>
      <c r="T241" s="138"/>
      <c r="U241" s="138"/>
      <c r="V241" s="138"/>
      <c r="W241" s="138"/>
      <c r="X241" s="415" t="s">
        <v>672</v>
      </c>
      <c r="Y241" s="416"/>
      <c r="Z241" s="415" t="s">
        <v>673</v>
      </c>
      <c r="AA241" s="416"/>
      <c r="AB241" s="415" t="s">
        <v>674</v>
      </c>
      <c r="AC241" s="417"/>
      <c r="AD241" s="357"/>
      <c r="AE241" s="357"/>
      <c r="AF241" s="357"/>
      <c r="AG241" s="357"/>
      <c r="AJ241" s="53" t="s">
        <v>29</v>
      </c>
      <c r="AK241" s="53" t="s">
        <v>29</v>
      </c>
      <c r="AL241" s="53" t="s">
        <v>29</v>
      </c>
      <c r="AM241" s="53" t="s">
        <v>29</v>
      </c>
      <c r="AN241" s="53" t="s">
        <v>29</v>
      </c>
      <c r="AO241" s="53" t="s">
        <v>29</v>
      </c>
      <c r="AP241" s="53" t="s">
        <v>29</v>
      </c>
      <c r="AQ241" s="53" t="s">
        <v>29</v>
      </c>
      <c r="AR241" s="53" t="s">
        <v>29</v>
      </c>
      <c r="AY241" s="376"/>
    </row>
    <row r="242" spans="1:51" s="372" customFormat="1" outlineLevel="1">
      <c r="A242" s="340"/>
      <c r="B242" s="217"/>
      <c r="C242" s="217"/>
      <c r="D242" s="217"/>
      <c r="E242" s="418"/>
      <c r="F242" s="212"/>
      <c r="G242" s="340"/>
      <c r="H242" s="341"/>
      <c r="I242" s="139"/>
      <c r="J242" s="139"/>
      <c r="K242" s="139"/>
      <c r="L242" s="139"/>
      <c r="M242" s="139"/>
      <c r="N242" s="139"/>
      <c r="O242" s="139"/>
      <c r="P242" s="139"/>
      <c r="Q242" s="139"/>
      <c r="R242" s="139"/>
      <c r="S242" s="139"/>
      <c r="T242" s="139"/>
      <c r="U242" s="139"/>
      <c r="V242" s="139"/>
      <c r="W242" s="139"/>
      <c r="X242" s="419"/>
      <c r="Y242" s="419"/>
      <c r="Z242" s="419"/>
      <c r="AA242" s="419"/>
      <c r="AB242" s="419"/>
      <c r="AC242" s="419"/>
      <c r="AD242" s="419"/>
      <c r="AE242" s="419"/>
      <c r="AF242" s="419"/>
      <c r="AG242" s="419"/>
      <c r="AJ242" s="420"/>
      <c r="AK242" s="420"/>
      <c r="AL242" s="420"/>
      <c r="AM242" s="420"/>
      <c r="AN242" s="420"/>
      <c r="AO242" s="420"/>
      <c r="AP242" s="420"/>
      <c r="AQ242" s="420"/>
      <c r="AR242" s="420"/>
      <c r="AY242" s="376"/>
    </row>
    <row r="243" spans="1:51" s="372" customFormat="1" outlineLevel="1">
      <c r="A243" s="421" t="s">
        <v>670</v>
      </c>
      <c r="B243" s="422"/>
      <c r="C243" s="422"/>
      <c r="D243" s="422"/>
      <c r="E243" s="348"/>
      <c r="F243" s="349"/>
      <c r="G243" s="349"/>
      <c r="H243" s="423"/>
      <c r="I243" s="140"/>
      <c r="J243" s="140"/>
      <c r="K243" s="140"/>
      <c r="L243" s="140"/>
      <c r="M243" s="140"/>
      <c r="N243" s="140"/>
      <c r="O243" s="140"/>
      <c r="P243" s="140"/>
      <c r="Q243" s="140"/>
      <c r="R243" s="140"/>
      <c r="S243" s="140"/>
      <c r="T243" s="140"/>
      <c r="U243" s="140"/>
      <c r="V243" s="140"/>
      <c r="W243" s="140"/>
      <c r="X243" s="357">
        <v>500</v>
      </c>
      <c r="Y243" s="357"/>
      <c r="Z243" s="357">
        <v>800</v>
      </c>
      <c r="AA243" s="357"/>
      <c r="AB243" s="352">
        <v>700</v>
      </c>
      <c r="AC243" s="357"/>
      <c r="AD243" s="357"/>
      <c r="AE243" s="357"/>
      <c r="AF243" s="357"/>
      <c r="AG243" s="357"/>
      <c r="AJ243" s="354" t="s">
        <v>29</v>
      </c>
      <c r="AK243" s="355" t="s">
        <v>29</v>
      </c>
      <c r="AL243" s="354" t="s">
        <v>29</v>
      </c>
      <c r="AM243" s="355" t="s">
        <v>29</v>
      </c>
      <c r="AN243" s="354" t="s">
        <v>29</v>
      </c>
      <c r="AO243" s="355" t="s">
        <v>29</v>
      </c>
      <c r="AP243" s="354" t="s">
        <v>29</v>
      </c>
      <c r="AQ243" s="355" t="s">
        <v>29</v>
      </c>
      <c r="AR243" s="354" t="s">
        <v>29</v>
      </c>
      <c r="AY243" s="376"/>
    </row>
    <row r="244" spans="1:51" s="372" customFormat="1" outlineLevel="1">
      <c r="A244" s="370"/>
      <c r="B244" s="424" t="s">
        <v>675</v>
      </c>
      <c r="C244" s="424"/>
      <c r="D244" s="370"/>
      <c r="E244" s="345"/>
      <c r="F244" s="371"/>
      <c r="H244" s="380"/>
      <c r="I244" s="139"/>
      <c r="J244" s="139"/>
      <c r="K244" s="139"/>
      <c r="L244" s="139"/>
      <c r="M244" s="139"/>
      <c r="N244" s="139"/>
      <c r="O244" s="139"/>
      <c r="P244" s="139"/>
      <c r="Q244" s="139"/>
      <c r="R244" s="139"/>
      <c r="S244" s="139"/>
      <c r="T244" s="139"/>
      <c r="U244" s="139"/>
      <c r="V244" s="139"/>
      <c r="W244" s="139"/>
      <c r="X244" s="139"/>
      <c r="Y244" s="139"/>
      <c r="Z244" s="139"/>
      <c r="AA244" s="139"/>
      <c r="AB244" s="139"/>
      <c r="AC244" s="139"/>
      <c r="AD244" s="139"/>
      <c r="AE244" s="139"/>
      <c r="AF244" s="139"/>
      <c r="AG244" s="374"/>
      <c r="AH244" s="374"/>
      <c r="AI244" s="374"/>
      <c r="AJ244" s="375"/>
      <c r="AK244" s="375"/>
      <c r="AL244" s="375"/>
      <c r="AM244" s="375"/>
      <c r="AN244" s="375"/>
      <c r="AO244" s="375"/>
      <c r="AQ244" s="376"/>
      <c r="AR244" s="376"/>
      <c r="AS244" s="376"/>
      <c r="AT244" s="376"/>
      <c r="AU244" s="376"/>
      <c r="AV244" s="376"/>
      <c r="AW244" s="376"/>
      <c r="AX244" s="376"/>
      <c r="AY244" s="376"/>
    </row>
    <row r="245" spans="1:51" s="372" customFormat="1" outlineLevel="1">
      <c r="A245" s="370"/>
      <c r="B245" s="370" t="s">
        <v>68</v>
      </c>
      <c r="C245" s="370"/>
      <c r="D245" s="370"/>
      <c r="E245" s="345"/>
      <c r="F245" s="371"/>
      <c r="H245" s="380"/>
      <c r="I245" s="139"/>
      <c r="J245" s="139"/>
      <c r="K245" s="139"/>
      <c r="L245" s="139"/>
      <c r="M245" s="139"/>
      <c r="N245" s="139"/>
      <c r="O245" s="139"/>
      <c r="P245" s="139"/>
      <c r="Q245" s="139"/>
      <c r="R245" s="139"/>
      <c r="S245" s="139"/>
      <c r="T245" s="139"/>
      <c r="U245" s="139"/>
      <c r="V245" s="139"/>
      <c r="W245" s="139"/>
      <c r="X245" s="139"/>
      <c r="Y245" s="139"/>
      <c r="Z245" s="139"/>
      <c r="AA245" s="139"/>
      <c r="AB245" s="139"/>
      <c r="AC245" s="139"/>
      <c r="AD245" s="139"/>
      <c r="AE245" s="139"/>
      <c r="AF245" s="139"/>
      <c r="AG245" s="374"/>
      <c r="AH245" s="374"/>
      <c r="AI245" s="374"/>
      <c r="AJ245" s="375"/>
      <c r="AK245" s="375"/>
      <c r="AL245" s="375"/>
      <c r="AM245" s="375"/>
      <c r="AN245" s="375"/>
      <c r="AO245" s="375"/>
      <c r="AQ245" s="376"/>
      <c r="AR245" s="376"/>
      <c r="AS245" s="376"/>
      <c r="AT245" s="376"/>
      <c r="AU245" s="376"/>
      <c r="AV245" s="376"/>
      <c r="AW245" s="376"/>
      <c r="AX245" s="376"/>
      <c r="AY245" s="376"/>
    </row>
    <row r="246" spans="1:51" s="146" customFormat="1">
      <c r="A246" s="165"/>
      <c r="D246" s="220"/>
      <c r="E246" s="166"/>
      <c r="G246" s="167"/>
      <c r="H246" s="218"/>
      <c r="I246" s="218"/>
      <c r="J246" s="218"/>
      <c r="K246" s="218"/>
      <c r="L246" s="218"/>
      <c r="M246" s="218"/>
      <c r="N246" s="218"/>
      <c r="O246" s="218"/>
      <c r="P246" s="218"/>
      <c r="Q246" s="218"/>
      <c r="R246" s="218"/>
      <c r="S246" s="218"/>
      <c r="T246" s="218"/>
      <c r="U246" s="218"/>
      <c r="V246" s="218"/>
      <c r="W246" s="218"/>
      <c r="X246" s="218"/>
      <c r="Y246" s="218"/>
      <c r="Z246" s="218"/>
      <c r="AA246" s="218"/>
      <c r="AB246" s="218"/>
      <c r="AC246" s="218"/>
      <c r="AD246" s="218"/>
      <c r="AE246" s="218"/>
      <c r="AF246" s="168"/>
      <c r="AG246" s="168"/>
      <c r="AH246" s="168"/>
      <c r="AI246" s="168"/>
      <c r="AJ246" s="151"/>
      <c r="AK246" s="151"/>
      <c r="AL246" s="151"/>
      <c r="AM246" s="151"/>
      <c r="AN246" s="151"/>
      <c r="AP246" s="147"/>
      <c r="AQ246" s="147"/>
      <c r="AR246" s="147"/>
      <c r="AS246" s="147"/>
      <c r="AT246" s="147"/>
      <c r="AU246" s="147"/>
      <c r="AV246" s="147"/>
      <c r="AW246" s="147"/>
      <c r="AX246" s="147"/>
    </row>
  </sheetData>
  <mergeCells count="626">
    <mergeCell ref="X228:AG228"/>
    <mergeCell ref="N229:Q229"/>
    <mergeCell ref="S229:V229"/>
    <mergeCell ref="X229:AG229"/>
    <mergeCell ref="N230:Q230"/>
    <mergeCell ref="S230:V230"/>
    <mergeCell ref="X230:AG230"/>
    <mergeCell ref="X231:Y231"/>
    <mergeCell ref="Z231:AA231"/>
    <mergeCell ref="AB231:AC231"/>
    <mergeCell ref="X224:AG224"/>
    <mergeCell ref="N225:Q225"/>
    <mergeCell ref="S225:V225"/>
    <mergeCell ref="X225:AG225"/>
    <mergeCell ref="N226:Q226"/>
    <mergeCell ref="S226:V226"/>
    <mergeCell ref="X226:AG226"/>
    <mergeCell ref="N227:Q227"/>
    <mergeCell ref="S227:V227"/>
    <mergeCell ref="X227:AG227"/>
    <mergeCell ref="X219:AA219"/>
    <mergeCell ref="N221:Q221"/>
    <mergeCell ref="S221:V221"/>
    <mergeCell ref="X221:AG221"/>
    <mergeCell ref="N222:Q222"/>
    <mergeCell ref="S222:V222"/>
    <mergeCell ref="X222:AG222"/>
    <mergeCell ref="N223:Q223"/>
    <mergeCell ref="S223:V223"/>
    <mergeCell ref="X223:AG223"/>
    <mergeCell ref="AB201:AC201"/>
    <mergeCell ref="AB202:AC202"/>
    <mergeCell ref="AB203:AC203"/>
    <mergeCell ref="AB204:AC204"/>
    <mergeCell ref="X207:Y207"/>
    <mergeCell ref="Z207:AA207"/>
    <mergeCell ref="AB207:AC207"/>
    <mergeCell ref="X199:Y199"/>
    <mergeCell ref="Z199:AA199"/>
    <mergeCell ref="AB199:AC199"/>
    <mergeCell ref="X200:Y200"/>
    <mergeCell ref="Z200:AA200"/>
    <mergeCell ref="AB200:AC200"/>
    <mergeCell ref="Z201:AA201"/>
    <mergeCell ref="Z202:AA202"/>
    <mergeCell ref="Z203:AA203"/>
    <mergeCell ref="Z204:AA204"/>
    <mergeCell ref="X201:Y201"/>
    <mergeCell ref="X202:Y202"/>
    <mergeCell ref="X203:Y203"/>
    <mergeCell ref="X204:Y204"/>
    <mergeCell ref="X195:Y195"/>
    <mergeCell ref="Z195:AA195"/>
    <mergeCell ref="AB195:AC195"/>
    <mergeCell ref="AB196:AC196"/>
    <mergeCell ref="AB197:AC197"/>
    <mergeCell ref="AB198:AC198"/>
    <mergeCell ref="X193:Y193"/>
    <mergeCell ref="Z193:AA193"/>
    <mergeCell ref="AB193:AC193"/>
    <mergeCell ref="X194:Y194"/>
    <mergeCell ref="Z194:AA194"/>
    <mergeCell ref="AB194:AC194"/>
    <mergeCell ref="X196:Y196"/>
    <mergeCell ref="X197:Y197"/>
    <mergeCell ref="X198:Y198"/>
    <mergeCell ref="Z196:AA196"/>
    <mergeCell ref="Z197:AA197"/>
    <mergeCell ref="Z198:AA198"/>
    <mergeCell ref="AB188:AC188"/>
    <mergeCell ref="AB189:AC189"/>
    <mergeCell ref="AB190:AC190"/>
    <mergeCell ref="AB191:AC191"/>
    <mergeCell ref="X192:Y192"/>
    <mergeCell ref="Z192:AA192"/>
    <mergeCell ref="AB192:AC192"/>
    <mergeCell ref="X184:Y184"/>
    <mergeCell ref="Z184:AA184"/>
    <mergeCell ref="AB184:AC184"/>
    <mergeCell ref="AB185:AC185"/>
    <mergeCell ref="AB186:AC186"/>
    <mergeCell ref="AB187:AC187"/>
    <mergeCell ref="X185:Y185"/>
    <mergeCell ref="X186:Y186"/>
    <mergeCell ref="X187:Y187"/>
    <mergeCell ref="X188:Y188"/>
    <mergeCell ref="X189:Y189"/>
    <mergeCell ref="X190:Y190"/>
    <mergeCell ref="X191:Y191"/>
    <mergeCell ref="Z185:AA185"/>
    <mergeCell ref="Z186:AA186"/>
    <mergeCell ref="Z187:AA187"/>
    <mergeCell ref="Z188:AA188"/>
    <mergeCell ref="X182:Y182"/>
    <mergeCell ref="Z182:AA182"/>
    <mergeCell ref="AB182:AC182"/>
    <mergeCell ref="X183:Y183"/>
    <mergeCell ref="Z183:AA183"/>
    <mergeCell ref="AB183:AC183"/>
    <mergeCell ref="X180:Y180"/>
    <mergeCell ref="Z180:AA180"/>
    <mergeCell ref="AB180:AC180"/>
    <mergeCell ref="X181:Y181"/>
    <mergeCell ref="Z181:AA181"/>
    <mergeCell ref="AB181:AC181"/>
    <mergeCell ref="AB178:AC178"/>
    <mergeCell ref="X179:Y179"/>
    <mergeCell ref="Z179:AA179"/>
    <mergeCell ref="AB179:AC179"/>
    <mergeCell ref="AB173:AC173"/>
    <mergeCell ref="AB174:AC174"/>
    <mergeCell ref="AB175:AC175"/>
    <mergeCell ref="AB176:AC176"/>
    <mergeCell ref="X177:Y177"/>
    <mergeCell ref="Z177:AA177"/>
    <mergeCell ref="AB177:AC177"/>
    <mergeCell ref="Z178:AA178"/>
    <mergeCell ref="AB169:AC169"/>
    <mergeCell ref="AB170:AC170"/>
    <mergeCell ref="AB171:AC171"/>
    <mergeCell ref="AB172:AC172"/>
    <mergeCell ref="X167:Y167"/>
    <mergeCell ref="Z167:AA167"/>
    <mergeCell ref="AB167:AC167"/>
    <mergeCell ref="X168:Y168"/>
    <mergeCell ref="Z168:AA168"/>
    <mergeCell ref="AB168:AC168"/>
    <mergeCell ref="AB162:AC162"/>
    <mergeCell ref="AB163:AC163"/>
    <mergeCell ref="AB164:AC164"/>
    <mergeCell ref="AB165:AC165"/>
    <mergeCell ref="X166:Y166"/>
    <mergeCell ref="Z166:AA166"/>
    <mergeCell ref="AB166:AC166"/>
    <mergeCell ref="X158:Y158"/>
    <mergeCell ref="Z158:AA158"/>
    <mergeCell ref="AB158:AC158"/>
    <mergeCell ref="AB159:AC159"/>
    <mergeCell ref="AB160:AC160"/>
    <mergeCell ref="AB161:AC161"/>
    <mergeCell ref="X159:Y159"/>
    <mergeCell ref="X160:Y160"/>
    <mergeCell ref="X161:Y161"/>
    <mergeCell ref="X162:Y162"/>
    <mergeCell ref="X163:Y163"/>
    <mergeCell ref="X164:Y164"/>
    <mergeCell ref="X165:Y165"/>
    <mergeCell ref="Z159:AA159"/>
    <mergeCell ref="Z160:AA160"/>
    <mergeCell ref="Z161:AA161"/>
    <mergeCell ref="Z162:AA162"/>
    <mergeCell ref="X156:Y156"/>
    <mergeCell ref="Z156:AA156"/>
    <mergeCell ref="AB156:AC156"/>
    <mergeCell ref="X157:Y157"/>
    <mergeCell ref="Z157:AA157"/>
    <mergeCell ref="AB157:AC157"/>
    <mergeCell ref="X154:Y154"/>
    <mergeCell ref="Z154:AA154"/>
    <mergeCell ref="AB154:AC154"/>
    <mergeCell ref="X155:Y155"/>
    <mergeCell ref="Z155:AA155"/>
    <mergeCell ref="AB155:AC155"/>
    <mergeCell ref="X152:Y152"/>
    <mergeCell ref="Z152:AA152"/>
    <mergeCell ref="AB152:AC152"/>
    <mergeCell ref="X153:Y153"/>
    <mergeCell ref="Z153:AA153"/>
    <mergeCell ref="AB153:AC153"/>
    <mergeCell ref="X150:Y150"/>
    <mergeCell ref="Z150:AA150"/>
    <mergeCell ref="AB150:AC150"/>
    <mergeCell ref="X151:Y151"/>
    <mergeCell ref="Z151:AA151"/>
    <mergeCell ref="AB151:AC151"/>
    <mergeCell ref="X148:Y148"/>
    <mergeCell ref="Z148:AA148"/>
    <mergeCell ref="AB148:AC148"/>
    <mergeCell ref="X149:Y149"/>
    <mergeCell ref="Z149:AA149"/>
    <mergeCell ref="AB149:AC149"/>
    <mergeCell ref="X145:Y145"/>
    <mergeCell ref="Z145:AA145"/>
    <mergeCell ref="AB145:AC145"/>
    <mergeCell ref="X147:Y147"/>
    <mergeCell ref="Z147:AA147"/>
    <mergeCell ref="AB147:AC147"/>
    <mergeCell ref="X143:Y143"/>
    <mergeCell ref="Z143:AA143"/>
    <mergeCell ref="AB143:AC143"/>
    <mergeCell ref="X144:Y144"/>
    <mergeCell ref="Z144:AA144"/>
    <mergeCell ref="AB144:AC144"/>
    <mergeCell ref="X141:Y141"/>
    <mergeCell ref="Z141:AA141"/>
    <mergeCell ref="AB141:AC141"/>
    <mergeCell ref="X142:Y142"/>
    <mergeCell ref="Z142:AA142"/>
    <mergeCell ref="AB142:AC142"/>
    <mergeCell ref="X139:Y139"/>
    <mergeCell ref="Z139:AA139"/>
    <mergeCell ref="AB139:AC139"/>
    <mergeCell ref="X140:Y140"/>
    <mergeCell ref="Z140:AA140"/>
    <mergeCell ref="AB140:AC140"/>
    <mergeCell ref="X137:Y137"/>
    <mergeCell ref="Z137:AA137"/>
    <mergeCell ref="AB137:AC137"/>
    <mergeCell ref="X138:Y138"/>
    <mergeCell ref="Z138:AA138"/>
    <mergeCell ref="AB138:AC138"/>
    <mergeCell ref="X135:Y135"/>
    <mergeCell ref="Z135:AA135"/>
    <mergeCell ref="AB135:AC135"/>
    <mergeCell ref="X136:Y136"/>
    <mergeCell ref="Z136:AA136"/>
    <mergeCell ref="AB136:AC136"/>
    <mergeCell ref="X133:Y133"/>
    <mergeCell ref="Z133:AA133"/>
    <mergeCell ref="AB133:AC133"/>
    <mergeCell ref="X134:Y134"/>
    <mergeCell ref="Z134:AA134"/>
    <mergeCell ref="AB134:AC134"/>
    <mergeCell ref="X131:Y131"/>
    <mergeCell ref="Z131:AA131"/>
    <mergeCell ref="AB131:AC131"/>
    <mergeCell ref="X132:Y132"/>
    <mergeCell ref="Z132:AA132"/>
    <mergeCell ref="AB132:AC132"/>
    <mergeCell ref="X129:Y129"/>
    <mergeCell ref="Z129:AA129"/>
    <mergeCell ref="AB129:AC129"/>
    <mergeCell ref="X130:Y130"/>
    <mergeCell ref="Z130:AA130"/>
    <mergeCell ref="AB130:AC130"/>
    <mergeCell ref="X127:Y127"/>
    <mergeCell ref="Z127:AA127"/>
    <mergeCell ref="AB127:AC127"/>
    <mergeCell ref="X128:Y128"/>
    <mergeCell ref="Z128:AA128"/>
    <mergeCell ref="AB128:AC128"/>
    <mergeCell ref="X125:Y125"/>
    <mergeCell ref="Z125:AA125"/>
    <mergeCell ref="AB125:AC125"/>
    <mergeCell ref="X126:Y126"/>
    <mergeCell ref="Z126:AA126"/>
    <mergeCell ref="AB126:AC126"/>
    <mergeCell ref="X123:Y123"/>
    <mergeCell ref="Z123:AA123"/>
    <mergeCell ref="AB123:AC123"/>
    <mergeCell ref="X124:Y124"/>
    <mergeCell ref="Z124:AA124"/>
    <mergeCell ref="AB124:AC124"/>
    <mergeCell ref="X121:Y121"/>
    <mergeCell ref="Z121:AA121"/>
    <mergeCell ref="AB121:AC121"/>
    <mergeCell ref="X122:Y122"/>
    <mergeCell ref="Z122:AA122"/>
    <mergeCell ref="AB122:AC122"/>
    <mergeCell ref="X119:Y119"/>
    <mergeCell ref="Z119:AA119"/>
    <mergeCell ref="AB119:AC119"/>
    <mergeCell ref="X120:Y120"/>
    <mergeCell ref="Z120:AA120"/>
    <mergeCell ref="AB120:AC120"/>
    <mergeCell ref="X117:Y117"/>
    <mergeCell ref="Z117:AA117"/>
    <mergeCell ref="AB117:AC117"/>
    <mergeCell ref="X118:Y118"/>
    <mergeCell ref="Z118:AA118"/>
    <mergeCell ref="AB118:AC118"/>
    <mergeCell ref="X115:Y115"/>
    <mergeCell ref="Z115:AA115"/>
    <mergeCell ref="AB115:AC115"/>
    <mergeCell ref="X116:Y116"/>
    <mergeCell ref="Z116:AA116"/>
    <mergeCell ref="AB116:AC116"/>
    <mergeCell ref="X113:Y113"/>
    <mergeCell ref="Z113:AA113"/>
    <mergeCell ref="AB113:AC113"/>
    <mergeCell ref="X114:Y114"/>
    <mergeCell ref="Z114:AA114"/>
    <mergeCell ref="AB114:AC114"/>
    <mergeCell ref="X111:Y111"/>
    <mergeCell ref="Z111:AA111"/>
    <mergeCell ref="AB111:AC111"/>
    <mergeCell ref="X112:Y112"/>
    <mergeCell ref="Z112:AA112"/>
    <mergeCell ref="AB112:AC112"/>
    <mergeCell ref="X109:Y109"/>
    <mergeCell ref="Z109:AA109"/>
    <mergeCell ref="AB109:AC109"/>
    <mergeCell ref="X110:Y110"/>
    <mergeCell ref="Z110:AA110"/>
    <mergeCell ref="AB110:AC110"/>
    <mergeCell ref="X107:Y107"/>
    <mergeCell ref="Z107:AA107"/>
    <mergeCell ref="AB107:AC107"/>
    <mergeCell ref="X108:Y108"/>
    <mergeCell ref="Z108:AA108"/>
    <mergeCell ref="AB108:AC108"/>
    <mergeCell ref="X105:Y105"/>
    <mergeCell ref="Z105:AA105"/>
    <mergeCell ref="AB105:AC105"/>
    <mergeCell ref="X106:Y106"/>
    <mergeCell ref="Z106:AA106"/>
    <mergeCell ref="AB106:AC106"/>
    <mergeCell ref="X103:Y103"/>
    <mergeCell ref="Z103:AA103"/>
    <mergeCell ref="AB103:AC103"/>
    <mergeCell ref="X104:Y104"/>
    <mergeCell ref="Z104:AA104"/>
    <mergeCell ref="AB104:AC104"/>
    <mergeCell ref="X101:Y101"/>
    <mergeCell ref="Z101:AA101"/>
    <mergeCell ref="AB101:AC101"/>
    <mergeCell ref="X102:Y102"/>
    <mergeCell ref="Z102:AA102"/>
    <mergeCell ref="AB102:AC102"/>
    <mergeCell ref="X99:Y99"/>
    <mergeCell ref="Z99:AA99"/>
    <mergeCell ref="AB99:AC99"/>
    <mergeCell ref="X100:Y100"/>
    <mergeCell ref="Z100:AA100"/>
    <mergeCell ref="AB100:AC100"/>
    <mergeCell ref="X97:Y97"/>
    <mergeCell ref="Z97:AA97"/>
    <mergeCell ref="AB97:AC97"/>
    <mergeCell ref="X98:Y98"/>
    <mergeCell ref="Z98:AA98"/>
    <mergeCell ref="AB98:AC98"/>
    <mergeCell ref="X95:Y95"/>
    <mergeCell ref="Z95:AA95"/>
    <mergeCell ref="AB95:AC95"/>
    <mergeCell ref="X96:Y96"/>
    <mergeCell ref="Z96:AA96"/>
    <mergeCell ref="AB96:AC96"/>
    <mergeCell ref="X93:Y93"/>
    <mergeCell ref="Z93:AA93"/>
    <mergeCell ref="AB93:AC93"/>
    <mergeCell ref="X94:Y94"/>
    <mergeCell ref="Z94:AA94"/>
    <mergeCell ref="AB94:AC94"/>
    <mergeCell ref="X91:Y91"/>
    <mergeCell ref="Z91:AA91"/>
    <mergeCell ref="AB91:AC91"/>
    <mergeCell ref="X92:Y92"/>
    <mergeCell ref="Z92:AA92"/>
    <mergeCell ref="AB92:AC92"/>
    <mergeCell ref="X89:Y89"/>
    <mergeCell ref="Z89:AA89"/>
    <mergeCell ref="AB89:AC89"/>
    <mergeCell ref="X90:Y90"/>
    <mergeCell ref="Z90:AA90"/>
    <mergeCell ref="AB90:AC90"/>
    <mergeCell ref="X87:Y87"/>
    <mergeCell ref="Z87:AA87"/>
    <mergeCell ref="AB87:AC87"/>
    <mergeCell ref="X88:Y88"/>
    <mergeCell ref="Z88:AA88"/>
    <mergeCell ref="AB88:AC88"/>
    <mergeCell ref="X85:Y85"/>
    <mergeCell ref="Z85:AA85"/>
    <mergeCell ref="AB85:AC85"/>
    <mergeCell ref="X86:Y86"/>
    <mergeCell ref="Z86:AA86"/>
    <mergeCell ref="AB86:AC86"/>
    <mergeCell ref="X83:Y83"/>
    <mergeCell ref="Z83:AA83"/>
    <mergeCell ref="AB83:AC83"/>
    <mergeCell ref="X84:Y84"/>
    <mergeCell ref="Z84:AA84"/>
    <mergeCell ref="AB84:AC84"/>
    <mergeCell ref="X81:Y81"/>
    <mergeCell ref="Z81:AA81"/>
    <mergeCell ref="AB81:AC81"/>
    <mergeCell ref="X82:Y82"/>
    <mergeCell ref="Z82:AA82"/>
    <mergeCell ref="AB82:AC82"/>
    <mergeCell ref="X79:Y79"/>
    <mergeCell ref="Z79:AA79"/>
    <mergeCell ref="AB79:AC79"/>
    <mergeCell ref="X80:Y80"/>
    <mergeCell ref="Z80:AA80"/>
    <mergeCell ref="AB80:AC80"/>
    <mergeCell ref="X77:Y77"/>
    <mergeCell ref="Z77:AA77"/>
    <mergeCell ref="AB77:AC77"/>
    <mergeCell ref="X78:Y78"/>
    <mergeCell ref="Z78:AA78"/>
    <mergeCell ref="AB78:AC78"/>
    <mergeCell ref="X75:Y75"/>
    <mergeCell ref="Z75:AA75"/>
    <mergeCell ref="AB75:AC75"/>
    <mergeCell ref="X76:Y76"/>
    <mergeCell ref="Z76:AA76"/>
    <mergeCell ref="AB76:AC76"/>
    <mergeCell ref="X73:Y73"/>
    <mergeCell ref="Z73:AA73"/>
    <mergeCell ref="AB73:AC73"/>
    <mergeCell ref="X74:Y74"/>
    <mergeCell ref="Z74:AA74"/>
    <mergeCell ref="AB74:AC74"/>
    <mergeCell ref="X71:Y71"/>
    <mergeCell ref="Z71:AA71"/>
    <mergeCell ref="AB71:AC71"/>
    <mergeCell ref="X72:Y72"/>
    <mergeCell ref="Z72:AA72"/>
    <mergeCell ref="AB72:AC72"/>
    <mergeCell ref="X69:Y69"/>
    <mergeCell ref="Z69:AA69"/>
    <mergeCell ref="AB69:AC69"/>
    <mergeCell ref="X70:Y70"/>
    <mergeCell ref="Z70:AA70"/>
    <mergeCell ref="AB70:AC70"/>
    <mergeCell ref="X67:Y67"/>
    <mergeCell ref="Z67:AA67"/>
    <mergeCell ref="AB67:AC67"/>
    <mergeCell ref="X68:Y68"/>
    <mergeCell ref="Z68:AA68"/>
    <mergeCell ref="AB68:AC68"/>
    <mergeCell ref="X65:Y65"/>
    <mergeCell ref="Z65:AA65"/>
    <mergeCell ref="AB65:AC65"/>
    <mergeCell ref="X66:Y66"/>
    <mergeCell ref="Z66:AA66"/>
    <mergeCell ref="AB66:AC66"/>
    <mergeCell ref="X63:Y63"/>
    <mergeCell ref="Z63:AA63"/>
    <mergeCell ref="AB63:AC63"/>
    <mergeCell ref="X64:Y64"/>
    <mergeCell ref="Z64:AA64"/>
    <mergeCell ref="AB64:AC64"/>
    <mergeCell ref="X61:Y61"/>
    <mergeCell ref="Z61:AA61"/>
    <mergeCell ref="AB61:AC61"/>
    <mergeCell ref="X62:Y62"/>
    <mergeCell ref="Z62:AA62"/>
    <mergeCell ref="AB62:AC62"/>
    <mergeCell ref="X59:Y59"/>
    <mergeCell ref="Z59:AA59"/>
    <mergeCell ref="AB59:AC59"/>
    <mergeCell ref="X60:Y60"/>
    <mergeCell ref="Z60:AA60"/>
    <mergeCell ref="AB60:AC60"/>
    <mergeCell ref="X57:Y57"/>
    <mergeCell ref="Z57:AA57"/>
    <mergeCell ref="AB57:AC57"/>
    <mergeCell ref="X58:Y58"/>
    <mergeCell ref="Z58:AA58"/>
    <mergeCell ref="AB58:AC58"/>
    <mergeCell ref="X53:Y53"/>
    <mergeCell ref="Z53:AA53"/>
    <mergeCell ref="AB53:AC53"/>
    <mergeCell ref="X54:Y54"/>
    <mergeCell ref="Z54:AA54"/>
    <mergeCell ref="AB54:AC54"/>
    <mergeCell ref="X51:Y51"/>
    <mergeCell ref="Z51:AA51"/>
    <mergeCell ref="AB51:AC51"/>
    <mergeCell ref="X52:Y52"/>
    <mergeCell ref="Z52:AA52"/>
    <mergeCell ref="AB52:AC52"/>
    <mergeCell ref="X49:Y49"/>
    <mergeCell ref="Z49:AA49"/>
    <mergeCell ref="AB49:AC49"/>
    <mergeCell ref="X50:Y50"/>
    <mergeCell ref="Z50:AA50"/>
    <mergeCell ref="AB50:AC50"/>
    <mergeCell ref="X47:Y47"/>
    <mergeCell ref="Z47:AA47"/>
    <mergeCell ref="AB47:AC47"/>
    <mergeCell ref="X48:Y48"/>
    <mergeCell ref="Z48:AA48"/>
    <mergeCell ref="AB48:AC48"/>
    <mergeCell ref="X45:Y45"/>
    <mergeCell ref="Z45:AA45"/>
    <mergeCell ref="AB45:AC45"/>
    <mergeCell ref="X46:Y46"/>
    <mergeCell ref="Z46:AA46"/>
    <mergeCell ref="AB46:AC46"/>
    <mergeCell ref="X43:Y43"/>
    <mergeCell ref="Z43:AA43"/>
    <mergeCell ref="AB43:AC43"/>
    <mergeCell ref="X44:Y44"/>
    <mergeCell ref="Z44:AA44"/>
    <mergeCell ref="AB44:AC44"/>
    <mergeCell ref="X42:Y42"/>
    <mergeCell ref="Z42:AA42"/>
    <mergeCell ref="AB42:AC42"/>
    <mergeCell ref="X41:Y41"/>
    <mergeCell ref="Z41:AA41"/>
    <mergeCell ref="AB41:AC41"/>
    <mergeCell ref="X39:Y39"/>
    <mergeCell ref="Z39:AA39"/>
    <mergeCell ref="AB39:AC39"/>
    <mergeCell ref="X40:Y40"/>
    <mergeCell ref="Z40:AA40"/>
    <mergeCell ref="AB40:AC40"/>
    <mergeCell ref="X37:Y37"/>
    <mergeCell ref="Z37:AA37"/>
    <mergeCell ref="AB37:AC37"/>
    <mergeCell ref="X38:Y38"/>
    <mergeCell ref="Z38:AA38"/>
    <mergeCell ref="AB38:AC38"/>
    <mergeCell ref="X35:Y35"/>
    <mergeCell ref="Z35:AA35"/>
    <mergeCell ref="AB35:AC35"/>
    <mergeCell ref="X36:Y36"/>
    <mergeCell ref="Z36:AA36"/>
    <mergeCell ref="AB36:AC36"/>
    <mergeCell ref="X33:Y33"/>
    <mergeCell ref="Z33:AA33"/>
    <mergeCell ref="AB33:AC33"/>
    <mergeCell ref="X34:Y34"/>
    <mergeCell ref="Z34:AA34"/>
    <mergeCell ref="AB34:AC34"/>
    <mergeCell ref="X31:Y31"/>
    <mergeCell ref="Z31:AA31"/>
    <mergeCell ref="AB31:AC31"/>
    <mergeCell ref="X32:Y32"/>
    <mergeCell ref="Z32:AA32"/>
    <mergeCell ref="AB32:AC32"/>
    <mergeCell ref="X29:Y29"/>
    <mergeCell ref="Z29:AA29"/>
    <mergeCell ref="AB29:AC29"/>
    <mergeCell ref="X30:Y30"/>
    <mergeCell ref="Z30:AA30"/>
    <mergeCell ref="AB30:AC30"/>
    <mergeCell ref="X27:Y27"/>
    <mergeCell ref="Z27:AA27"/>
    <mergeCell ref="AB27:AC27"/>
    <mergeCell ref="X28:Y28"/>
    <mergeCell ref="Z28:AA28"/>
    <mergeCell ref="AB28:AC28"/>
    <mergeCell ref="X25:Y25"/>
    <mergeCell ref="Z25:AA25"/>
    <mergeCell ref="AB25:AC25"/>
    <mergeCell ref="X26:Y26"/>
    <mergeCell ref="Z26:AA26"/>
    <mergeCell ref="AB26:AC26"/>
    <mergeCell ref="X23:Y23"/>
    <mergeCell ref="Z23:AA23"/>
    <mergeCell ref="AB23:AC23"/>
    <mergeCell ref="X24:Y24"/>
    <mergeCell ref="Z24:AA24"/>
    <mergeCell ref="AB24:AC24"/>
    <mergeCell ref="X21:Y21"/>
    <mergeCell ref="Z21:AA21"/>
    <mergeCell ref="AB21:AC21"/>
    <mergeCell ref="X22:Y22"/>
    <mergeCell ref="Z22:AA22"/>
    <mergeCell ref="AB22:AC22"/>
    <mergeCell ref="X19:Y19"/>
    <mergeCell ref="Z19:AA19"/>
    <mergeCell ref="AB19:AC19"/>
    <mergeCell ref="X20:Y20"/>
    <mergeCell ref="Z20:AA20"/>
    <mergeCell ref="AB20:AC20"/>
    <mergeCell ref="X17:Y17"/>
    <mergeCell ref="Z17:AA17"/>
    <mergeCell ref="AB17:AC17"/>
    <mergeCell ref="X18:Y18"/>
    <mergeCell ref="Z18:AA18"/>
    <mergeCell ref="AB18:AC18"/>
    <mergeCell ref="AB10:AC10"/>
    <mergeCell ref="X15:Y15"/>
    <mergeCell ref="Z15:AA15"/>
    <mergeCell ref="AB15:AC15"/>
    <mergeCell ref="X16:Y16"/>
    <mergeCell ref="Z16:AA16"/>
    <mergeCell ref="AB16:AC16"/>
    <mergeCell ref="X13:Y13"/>
    <mergeCell ref="Z13:AA13"/>
    <mergeCell ref="AB13:AC13"/>
    <mergeCell ref="X14:Y14"/>
    <mergeCell ref="Z14:AA14"/>
    <mergeCell ref="AB14:AC14"/>
    <mergeCell ref="X56:Y56"/>
    <mergeCell ref="Z56:AA56"/>
    <mergeCell ref="AB56:AC56"/>
    <mergeCell ref="G4:M4"/>
    <mergeCell ref="AJ4:AR4"/>
    <mergeCell ref="N5:W5"/>
    <mergeCell ref="X5:AG5"/>
    <mergeCell ref="N6:R6"/>
    <mergeCell ref="S6:W6"/>
    <mergeCell ref="X6:AC6"/>
    <mergeCell ref="X55:Y55"/>
    <mergeCell ref="Z55:AA55"/>
    <mergeCell ref="AB55:AC55"/>
    <mergeCell ref="X11:Y11"/>
    <mergeCell ref="Z11:AA11"/>
    <mergeCell ref="AB11:AC11"/>
    <mergeCell ref="X12:Y12"/>
    <mergeCell ref="Z12:AA12"/>
    <mergeCell ref="AB12:AC12"/>
    <mergeCell ref="X7:Y7"/>
    <mergeCell ref="Z7:AA7"/>
    <mergeCell ref="AB7:AC7"/>
    <mergeCell ref="X10:Y10"/>
    <mergeCell ref="Z10:AA10"/>
    <mergeCell ref="X240:AC240"/>
    <mergeCell ref="Z163:AA163"/>
    <mergeCell ref="Z164:AA164"/>
    <mergeCell ref="Z165:AA165"/>
    <mergeCell ref="Z189:AA189"/>
    <mergeCell ref="Z190:AA190"/>
    <mergeCell ref="Z191:AA191"/>
    <mergeCell ref="X170:Y170"/>
    <mergeCell ref="X171:Y171"/>
    <mergeCell ref="X172:Y172"/>
    <mergeCell ref="X173:Y173"/>
    <mergeCell ref="X174:Y174"/>
    <mergeCell ref="X175:Y175"/>
    <mergeCell ref="X176:Y176"/>
    <mergeCell ref="Z170:AA170"/>
    <mergeCell ref="Z171:AA171"/>
    <mergeCell ref="Z172:AA172"/>
    <mergeCell ref="Z173:AA173"/>
    <mergeCell ref="Z174:AA174"/>
    <mergeCell ref="Z175:AA175"/>
    <mergeCell ref="Z176:AA176"/>
    <mergeCell ref="X169:Y169"/>
    <mergeCell ref="Z169:AA169"/>
    <mergeCell ref="X178:Y178"/>
  </mergeCells>
  <printOptions gridLines="1"/>
  <pageMargins left="0.70866141732283472" right="0.70866141732283472" top="0.74803149606299213" bottom="0.74803149606299213" header="0.31496062992125984" footer="0.31496062992125984"/>
  <pageSetup paperSize="8" scale="77" fitToHeight="2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oglio5"/>
  <dimension ref="A1:AR246"/>
  <sheetViews>
    <sheetView showGridLines="0" zoomScale="65" zoomScaleNormal="65" workbookViewId="0">
      <pane ySplit="8" topLeftCell="A63" activePane="bottomLeft" state="frozen"/>
      <selection pane="bottomLeft" activeCell="A13" sqref="A13:XFD24"/>
    </sheetView>
  </sheetViews>
  <sheetFormatPr defaultColWidth="9.140625" defaultRowHeight="18" outlineLevelRow="1" outlineLevelCol="1"/>
  <cols>
    <col min="1" max="1" width="9.140625" style="32"/>
    <col min="2" max="2" width="28.140625" style="32" customWidth="1"/>
    <col min="3" max="3" width="42.42578125" style="32" customWidth="1"/>
    <col min="4" max="4" width="23.28515625" style="32" bestFit="1" customWidth="1"/>
    <col min="5" max="6" width="13.28515625" style="16" bestFit="1" customWidth="1" outlineLevel="1"/>
    <col min="7" max="7" width="12.7109375" style="16" customWidth="1" outlineLevel="1"/>
    <col min="8" max="8" width="13.28515625" style="16" bestFit="1" customWidth="1" outlineLevel="1"/>
    <col min="9" max="9" width="12.85546875" style="16" bestFit="1" customWidth="1" outlineLevel="1"/>
    <col min="10" max="11" width="13.28515625" style="135" bestFit="1" customWidth="1" outlineLevel="1"/>
    <col min="12" max="12" width="12.7109375" style="135" customWidth="1" outlineLevel="1"/>
    <col min="13" max="13" width="13.28515625" style="135" bestFit="1" customWidth="1" outlineLevel="1"/>
    <col min="14" max="14" width="12.85546875" style="135" bestFit="1" customWidth="1" outlineLevel="1"/>
    <col min="15" max="17" width="25.7109375" style="32" customWidth="1"/>
    <col min="18" max="18" width="5.140625" style="32" customWidth="1"/>
    <col min="19" max="26" width="4.5703125" style="32" bestFit="1" customWidth="1"/>
    <col min="27" max="16384" width="9.140625" style="32"/>
  </cols>
  <sheetData>
    <row r="1" spans="1:44" s="67" customFormat="1" ht="33.75">
      <c r="A1" s="52" t="s">
        <v>413</v>
      </c>
      <c r="B1" s="76"/>
      <c r="C1" s="71"/>
      <c r="D1" s="68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3"/>
      <c r="Y1" s="73"/>
      <c r="Z1" s="73"/>
      <c r="AA1" s="73"/>
      <c r="AB1" s="69"/>
      <c r="AC1" s="69"/>
      <c r="AD1" s="69"/>
      <c r="AE1" s="69"/>
      <c r="AF1" s="69"/>
      <c r="AG1" s="69"/>
      <c r="AH1" s="69"/>
      <c r="AJ1" s="70"/>
      <c r="AK1" s="70"/>
      <c r="AL1" s="70"/>
      <c r="AM1" s="70"/>
      <c r="AN1" s="70"/>
      <c r="AO1" s="70"/>
      <c r="AP1" s="70"/>
      <c r="AQ1" s="70"/>
      <c r="AR1" s="70"/>
    </row>
    <row r="2" spans="1:44" s="5" customFormat="1" ht="30">
      <c r="A2" s="6" t="s">
        <v>147</v>
      </c>
      <c r="B2" s="3"/>
      <c r="D2" s="7"/>
      <c r="E2" s="72"/>
      <c r="F2" s="72"/>
      <c r="G2" s="72"/>
      <c r="H2" s="72"/>
      <c r="I2" s="72"/>
      <c r="J2" s="72"/>
      <c r="K2" s="72"/>
      <c r="L2" s="72"/>
      <c r="M2" s="72"/>
      <c r="N2" s="72"/>
      <c r="O2" s="7"/>
      <c r="P2" s="68"/>
      <c r="Q2" s="68"/>
      <c r="R2" s="50"/>
      <c r="S2" s="50"/>
      <c r="T2" s="50"/>
      <c r="U2" s="50"/>
      <c r="V2" s="50"/>
      <c r="W2" s="50"/>
      <c r="X2" s="50"/>
      <c r="Y2" s="50"/>
      <c r="Z2" s="50"/>
    </row>
    <row r="3" spans="1:44" s="5" customFormat="1">
      <c r="A3" s="3"/>
      <c r="B3" s="3"/>
      <c r="D3" s="7"/>
      <c r="E3" s="72"/>
      <c r="F3" s="72"/>
      <c r="G3" s="72"/>
      <c r="H3" s="72"/>
      <c r="I3" s="72"/>
      <c r="J3" s="72"/>
      <c r="K3" s="72"/>
      <c r="L3" s="72"/>
      <c r="M3" s="72"/>
      <c r="N3" s="72"/>
      <c r="O3" s="7"/>
      <c r="P3" s="68"/>
      <c r="Q3" s="68"/>
      <c r="R3" s="50"/>
      <c r="S3" s="50"/>
      <c r="T3" s="50"/>
      <c r="U3" s="50"/>
      <c r="V3" s="50"/>
      <c r="W3" s="50"/>
      <c r="X3" s="50"/>
      <c r="Y3" s="50"/>
      <c r="Z3" s="50"/>
    </row>
    <row r="4" spans="1:44" s="51" customFormat="1">
      <c r="E4" s="83"/>
      <c r="F4" s="83"/>
      <c r="G4" s="83"/>
      <c r="H4" s="83"/>
      <c r="I4" s="83"/>
      <c r="J4" s="83"/>
      <c r="K4" s="83"/>
      <c r="L4" s="83"/>
      <c r="M4" s="83"/>
      <c r="N4" s="83"/>
      <c r="R4" s="507" t="s">
        <v>46</v>
      </c>
      <c r="S4" s="508"/>
      <c r="T4" s="508"/>
      <c r="U4" s="508"/>
      <c r="V4" s="508"/>
      <c r="W4" s="508"/>
      <c r="X4" s="508"/>
      <c r="Y4" s="508"/>
      <c r="Z4" s="509"/>
    </row>
    <row r="5" spans="1:44" s="49" customFormat="1" ht="77.25" customHeight="1">
      <c r="A5" s="48" t="s">
        <v>38</v>
      </c>
      <c r="B5" s="22" t="s">
        <v>37</v>
      </c>
      <c r="C5" s="22" t="s">
        <v>47</v>
      </c>
      <c r="D5" s="224" t="s">
        <v>405</v>
      </c>
      <c r="E5" s="469" t="s">
        <v>190</v>
      </c>
      <c r="F5" s="470"/>
      <c r="G5" s="470"/>
      <c r="H5" s="470"/>
      <c r="I5" s="470"/>
      <c r="J5" s="470"/>
      <c r="K5" s="470"/>
      <c r="L5" s="470"/>
      <c r="M5" s="470"/>
      <c r="N5" s="471"/>
      <c r="O5" s="459" t="s">
        <v>48</v>
      </c>
      <c r="P5" s="460"/>
      <c r="Q5" s="461"/>
      <c r="R5" s="24" t="s">
        <v>20</v>
      </c>
      <c r="S5" s="25" t="s">
        <v>21</v>
      </c>
      <c r="T5" s="24" t="s">
        <v>22</v>
      </c>
      <c r="U5" s="25" t="s">
        <v>23</v>
      </c>
      <c r="V5" s="24" t="s">
        <v>24</v>
      </c>
      <c r="W5" s="25" t="s">
        <v>25</v>
      </c>
      <c r="X5" s="24" t="s">
        <v>26</v>
      </c>
      <c r="Y5" s="25" t="s">
        <v>27</v>
      </c>
      <c r="Z5" s="24" t="s">
        <v>28</v>
      </c>
      <c r="AA5" s="2"/>
      <c r="AB5" s="2"/>
    </row>
    <row r="6" spans="1:44" s="43" customFormat="1" ht="20.25">
      <c r="A6" s="34" t="s">
        <v>49</v>
      </c>
      <c r="B6" s="44"/>
      <c r="C6" s="42"/>
      <c r="D6" s="44"/>
      <c r="E6" s="474" t="s">
        <v>409</v>
      </c>
      <c r="F6" s="475"/>
      <c r="G6" s="475"/>
      <c r="H6" s="475"/>
      <c r="I6" s="475"/>
      <c r="J6" s="474" t="s">
        <v>408</v>
      </c>
      <c r="K6" s="475"/>
      <c r="L6" s="475"/>
      <c r="M6" s="475"/>
      <c r="N6" s="475"/>
      <c r="O6" s="510" t="s">
        <v>223</v>
      </c>
      <c r="P6" s="511"/>
      <c r="Q6" s="511"/>
      <c r="R6" s="46"/>
      <c r="S6" s="46"/>
      <c r="T6" s="46"/>
      <c r="U6" s="46"/>
      <c r="V6" s="46"/>
      <c r="W6" s="46"/>
      <c r="X6" s="46"/>
      <c r="Y6" s="46"/>
      <c r="Z6" s="46"/>
    </row>
    <row r="7" spans="1:44" s="61" customFormat="1" ht="20.25">
      <c r="A7" s="34"/>
      <c r="B7" s="44"/>
      <c r="C7" s="42"/>
      <c r="D7" s="44"/>
      <c r="E7" s="84" t="s">
        <v>185</v>
      </c>
      <c r="F7" s="84" t="s">
        <v>186</v>
      </c>
      <c r="G7" s="84" t="s">
        <v>187</v>
      </c>
      <c r="H7" s="84" t="s">
        <v>188</v>
      </c>
      <c r="I7" s="84" t="s">
        <v>189</v>
      </c>
      <c r="J7" s="84" t="s">
        <v>185</v>
      </c>
      <c r="K7" s="84" t="s">
        <v>186</v>
      </c>
      <c r="L7" s="84" t="s">
        <v>187</v>
      </c>
      <c r="M7" s="84" t="s">
        <v>188</v>
      </c>
      <c r="N7" s="84" t="s">
        <v>189</v>
      </c>
      <c r="O7" s="63" t="s">
        <v>409</v>
      </c>
      <c r="P7" s="63" t="s">
        <v>410</v>
      </c>
      <c r="Q7" s="63" t="s">
        <v>411</v>
      </c>
      <c r="R7" s="46"/>
      <c r="S7" s="46"/>
      <c r="T7" s="46"/>
      <c r="U7" s="46"/>
      <c r="V7" s="46"/>
      <c r="W7" s="46"/>
      <c r="X7" s="46"/>
      <c r="Y7" s="46"/>
      <c r="Z7" s="46"/>
    </row>
    <row r="8" spans="1:44" s="61" customFormat="1" ht="15">
      <c r="A8" s="45" t="s">
        <v>191</v>
      </c>
      <c r="B8" s="95"/>
      <c r="D8" s="95"/>
      <c r="E8" s="117">
        <v>58496280</v>
      </c>
      <c r="F8" s="117">
        <v>24226623</v>
      </c>
      <c r="G8" s="117">
        <v>38613751</v>
      </c>
      <c r="H8" s="117">
        <v>24462233</v>
      </c>
      <c r="I8" s="117">
        <v>12467757</v>
      </c>
      <c r="J8" s="117">
        <v>58496280</v>
      </c>
      <c r="K8" s="117">
        <v>24226623</v>
      </c>
      <c r="L8" s="117">
        <v>38613751</v>
      </c>
      <c r="M8" s="117">
        <v>24462233</v>
      </c>
      <c r="N8" s="117">
        <v>12467757</v>
      </c>
      <c r="O8" s="91"/>
      <c r="P8" s="221"/>
      <c r="Q8" s="226"/>
      <c r="R8" s="47"/>
      <c r="S8" s="47"/>
      <c r="T8" s="47"/>
      <c r="U8" s="47"/>
      <c r="V8" s="47"/>
      <c r="W8" s="47"/>
      <c r="X8" s="47"/>
      <c r="Y8" s="47"/>
      <c r="Z8" s="47"/>
    </row>
    <row r="9" spans="1:44" s="61" customFormat="1" ht="15">
      <c r="A9" s="45"/>
      <c r="B9" s="95"/>
      <c r="D9" s="95"/>
      <c r="E9" s="85"/>
      <c r="F9" s="85"/>
      <c r="G9" s="85"/>
      <c r="H9" s="85"/>
      <c r="I9" s="85"/>
      <c r="J9" s="133"/>
      <c r="K9" s="133"/>
      <c r="L9" s="133"/>
      <c r="M9" s="133"/>
      <c r="N9" s="133"/>
      <c r="O9" s="91"/>
      <c r="P9" s="221"/>
      <c r="Q9" s="226"/>
      <c r="R9" s="47"/>
      <c r="S9" s="47"/>
      <c r="T9" s="47"/>
      <c r="U9" s="47"/>
      <c r="V9" s="47"/>
      <c r="W9" s="47"/>
      <c r="X9" s="47"/>
      <c r="Y9" s="47"/>
      <c r="Z9" s="47"/>
    </row>
    <row r="10" spans="1:44" s="43" customFormat="1" ht="20.25">
      <c r="B10" s="281" t="s">
        <v>229</v>
      </c>
      <c r="C10" s="282"/>
      <c r="O10" s="283"/>
      <c r="P10" s="283"/>
      <c r="Q10" s="283"/>
      <c r="R10" s="282"/>
      <c r="S10" s="282"/>
      <c r="T10" s="282"/>
      <c r="U10" s="282"/>
      <c r="V10" s="282"/>
      <c r="W10" s="282"/>
      <c r="X10" s="282"/>
      <c r="Y10" s="282"/>
      <c r="Z10" s="282"/>
    </row>
    <row r="11" spans="1:44" s="284" customFormat="1" ht="19.5" customHeight="1" outlineLevel="1">
      <c r="A11" s="284" t="s">
        <v>49</v>
      </c>
      <c r="B11" s="285" t="s">
        <v>50</v>
      </c>
      <c r="C11" s="286" t="s">
        <v>165</v>
      </c>
      <c r="D11" s="287">
        <v>7</v>
      </c>
      <c r="E11" s="117">
        <v>1795500</v>
      </c>
      <c r="F11" s="117">
        <v>919058.98905081535</v>
      </c>
      <c r="G11" s="117">
        <v>1284863.3010898139</v>
      </c>
      <c r="H11" s="117">
        <v>824308.45467190736</v>
      </c>
      <c r="I11" s="117">
        <v>244950.26607284142</v>
      </c>
      <c r="J11" s="117">
        <v>1775550</v>
      </c>
      <c r="K11" s="117">
        <v>908847.22250580636</v>
      </c>
      <c r="L11" s="117">
        <v>1270587.042188816</v>
      </c>
      <c r="M11" s="117">
        <v>815149.47184221947</v>
      </c>
      <c r="N11" s="117">
        <v>242228.59644980985</v>
      </c>
      <c r="O11" s="288">
        <v>47879.999999999985</v>
      </c>
      <c r="P11" s="288">
        <v>51239.999999999985</v>
      </c>
      <c r="Q11" s="288">
        <v>41859.999999999993</v>
      </c>
      <c r="R11" s="177"/>
      <c r="S11" s="11" t="s">
        <v>29</v>
      </c>
      <c r="T11" s="177"/>
      <c r="U11" s="11"/>
      <c r="V11" s="177"/>
      <c r="W11" s="11"/>
      <c r="X11" s="177"/>
      <c r="Y11" s="11"/>
      <c r="Z11" s="177"/>
    </row>
    <row r="12" spans="1:44" s="43" customFormat="1" ht="14.25" customHeight="1" outlineLevel="1">
      <c r="B12" s="282"/>
      <c r="C12" s="282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283"/>
      <c r="P12" s="283"/>
      <c r="Q12" s="283"/>
      <c r="R12" s="282"/>
      <c r="S12" s="282"/>
      <c r="T12" s="282"/>
      <c r="U12" s="282"/>
      <c r="V12" s="282"/>
      <c r="W12" s="282"/>
      <c r="X12" s="282"/>
      <c r="Y12" s="282"/>
      <c r="Z12" s="282"/>
    </row>
    <row r="13" spans="1:44" s="43" customFormat="1" ht="14.25" customHeight="1" outlineLevel="1">
      <c r="A13" s="289"/>
      <c r="B13" s="290"/>
      <c r="C13" s="282"/>
      <c r="D13" s="291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292"/>
      <c r="P13" s="292"/>
      <c r="Q13" s="292"/>
    </row>
    <row r="14" spans="1:44" s="293" customFormat="1" ht="19.5" customHeight="1" outlineLevel="1">
      <c r="A14" s="293" t="s">
        <v>49</v>
      </c>
      <c r="B14" s="294" t="s">
        <v>113</v>
      </c>
      <c r="C14" s="286" t="s">
        <v>122</v>
      </c>
      <c r="D14" s="295">
        <v>7</v>
      </c>
      <c r="E14" s="117">
        <v>1493800</v>
      </c>
      <c r="F14" s="117">
        <v>796726.56368443766</v>
      </c>
      <c r="G14" s="117">
        <v>834630.83591151598</v>
      </c>
      <c r="H14" s="117">
        <v>448387.60223567433</v>
      </c>
      <c r="I14" s="117">
        <v>132345.29126512905</v>
      </c>
      <c r="J14" s="117">
        <v>1432690</v>
      </c>
      <c r="K14" s="117">
        <v>764133.20426098339</v>
      </c>
      <c r="L14" s="117">
        <v>800486.84716968134</v>
      </c>
      <c r="M14" s="117">
        <v>430044.47305330582</v>
      </c>
      <c r="N14" s="117">
        <v>126931.16571337378</v>
      </c>
      <c r="O14" s="288">
        <v>23379.999999999993</v>
      </c>
      <c r="P14" s="288">
        <v>25199.999999999993</v>
      </c>
      <c r="Q14" s="288">
        <v>17779.999999999996</v>
      </c>
      <c r="R14" s="11"/>
      <c r="S14" s="11" t="s">
        <v>29</v>
      </c>
      <c r="T14" s="11"/>
      <c r="U14" s="11"/>
      <c r="V14" s="11"/>
      <c r="W14" s="11"/>
      <c r="X14" s="11"/>
      <c r="Y14" s="11"/>
      <c r="Z14" s="11"/>
    </row>
    <row r="15" spans="1:44" s="43" customFormat="1" ht="14.25" customHeight="1" outlineLevel="1">
      <c r="B15" s="282"/>
      <c r="C15" s="282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283"/>
      <c r="P15" s="283"/>
      <c r="Q15" s="283"/>
      <c r="R15" s="282"/>
      <c r="S15" s="282"/>
      <c r="T15" s="282"/>
      <c r="U15" s="282"/>
      <c r="V15" s="282"/>
      <c r="W15" s="282"/>
      <c r="X15" s="282"/>
      <c r="Y15" s="282"/>
      <c r="Z15" s="282"/>
    </row>
    <row r="16" spans="1:44" s="289" customFormat="1" ht="19.5" customHeight="1" outlineLevel="1">
      <c r="A16" s="289" t="s">
        <v>49</v>
      </c>
      <c r="B16" s="285" t="s">
        <v>113</v>
      </c>
      <c r="C16" s="286" t="s">
        <v>163</v>
      </c>
      <c r="D16" s="287"/>
      <c r="E16" s="117">
        <v>936050</v>
      </c>
      <c r="F16" s="117">
        <v>496397.67297745438</v>
      </c>
      <c r="G16" s="117">
        <v>410994.78797730617</v>
      </c>
      <c r="H16" s="117">
        <v>219877.7851133724</v>
      </c>
      <c r="I16" s="117">
        <v>55794.787073302061</v>
      </c>
      <c r="J16" s="117">
        <v>898220</v>
      </c>
      <c r="K16" s="117">
        <v>476331.46724086488</v>
      </c>
      <c r="L16" s="117">
        <v>394295.01290332153</v>
      </c>
      <c r="M16" s="117">
        <v>210903.08997625316</v>
      </c>
      <c r="N16" s="117">
        <v>53536.664290512315</v>
      </c>
      <c r="O16" s="288">
        <v>5103.9999999999991</v>
      </c>
      <c r="P16" s="288">
        <v>5695.9999999999991</v>
      </c>
      <c r="Q16" s="288">
        <v>4207.9999999999991</v>
      </c>
      <c r="R16" s="177"/>
      <c r="S16" s="11" t="s">
        <v>29</v>
      </c>
      <c r="T16" s="177"/>
      <c r="U16" s="11"/>
      <c r="V16" s="177"/>
      <c r="W16" s="11"/>
      <c r="X16" s="177"/>
      <c r="Y16" s="11"/>
      <c r="Z16" s="177"/>
    </row>
    <row r="17" spans="1:26" s="43" customFormat="1" ht="14.25" customHeight="1" outlineLevel="1">
      <c r="A17" s="289" t="s">
        <v>49</v>
      </c>
      <c r="B17" s="296" t="s">
        <v>113</v>
      </c>
      <c r="C17" s="282" t="s">
        <v>85</v>
      </c>
      <c r="D17" s="291">
        <v>4</v>
      </c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292"/>
      <c r="P17" s="292"/>
      <c r="Q17" s="292"/>
    </row>
    <row r="18" spans="1:26" s="43" customFormat="1" ht="14.25" customHeight="1" outlineLevel="1">
      <c r="A18" s="289" t="s">
        <v>49</v>
      </c>
      <c r="B18" s="296" t="s">
        <v>113</v>
      </c>
      <c r="C18" s="282" t="s">
        <v>86</v>
      </c>
      <c r="D18" s="291">
        <v>2</v>
      </c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292"/>
      <c r="P18" s="292"/>
      <c r="Q18" s="292"/>
    </row>
    <row r="19" spans="1:26" s="43" customFormat="1" ht="14.25" customHeight="1" outlineLevel="1">
      <c r="A19" s="289" t="s">
        <v>49</v>
      </c>
      <c r="B19" s="296" t="s">
        <v>113</v>
      </c>
      <c r="C19" s="282" t="s">
        <v>87</v>
      </c>
      <c r="D19" s="291">
        <v>3</v>
      </c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292"/>
      <c r="P19" s="292"/>
      <c r="Q19" s="292"/>
    </row>
    <row r="20" spans="1:26" s="43" customFormat="1" ht="14.25" customHeight="1" outlineLevel="1">
      <c r="A20" s="289" t="s">
        <v>49</v>
      </c>
      <c r="B20" s="296" t="s">
        <v>113</v>
      </c>
      <c r="C20" s="282" t="s">
        <v>88</v>
      </c>
      <c r="D20" s="291">
        <v>1</v>
      </c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292"/>
      <c r="P20" s="292"/>
      <c r="Q20" s="292"/>
    </row>
    <row r="21" spans="1:26" s="43" customFormat="1" ht="14.25" customHeight="1" outlineLevel="1">
      <c r="B21" s="282"/>
      <c r="C21" s="282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283"/>
      <c r="P21" s="283"/>
      <c r="Q21" s="283"/>
      <c r="R21" s="282"/>
      <c r="S21" s="282"/>
      <c r="T21" s="282"/>
      <c r="U21" s="282"/>
      <c r="V21" s="282"/>
      <c r="W21" s="282"/>
      <c r="X21" s="282"/>
      <c r="Y21" s="282"/>
      <c r="Z21" s="282"/>
    </row>
    <row r="22" spans="1:26" s="289" customFormat="1" ht="19.5" customHeight="1" outlineLevel="1">
      <c r="A22" s="289" t="s">
        <v>49</v>
      </c>
      <c r="B22" s="285" t="s">
        <v>113</v>
      </c>
      <c r="C22" s="286" t="s">
        <v>141</v>
      </c>
      <c r="D22" s="287"/>
      <c r="E22" s="117">
        <v>630500</v>
      </c>
      <c r="F22" s="117">
        <v>336660.90079712548</v>
      </c>
      <c r="G22" s="117">
        <v>373396.57773089933</v>
      </c>
      <c r="H22" s="117">
        <v>203109.28557157409</v>
      </c>
      <c r="I22" s="117">
        <v>58432.935342358338</v>
      </c>
      <c r="J22" s="117">
        <v>606250</v>
      </c>
      <c r="K22" s="117">
        <v>323712.02198085177</v>
      </c>
      <c r="L22" s="117">
        <v>359053.53928103833</v>
      </c>
      <c r="M22" s="117">
        <v>195302.54573778922</v>
      </c>
      <c r="N22" s="117">
        <v>56185.66811275958</v>
      </c>
      <c r="O22" s="288">
        <v>6731.9999999999982</v>
      </c>
      <c r="P22" s="288">
        <v>7433.9999999999982</v>
      </c>
      <c r="Q22" s="288">
        <v>5129.9999999999982</v>
      </c>
      <c r="R22" s="177"/>
      <c r="S22" s="11" t="s">
        <v>29</v>
      </c>
      <c r="T22" s="177"/>
      <c r="U22" s="11"/>
      <c r="V22" s="177"/>
      <c r="W22" s="11"/>
      <c r="X22" s="177"/>
      <c r="Y22" s="11"/>
      <c r="Z22" s="177"/>
    </row>
    <row r="23" spans="1:26" s="43" customFormat="1" ht="14.25" customHeight="1" outlineLevel="1">
      <c r="A23" s="289" t="s">
        <v>49</v>
      </c>
      <c r="B23" s="296" t="s">
        <v>113</v>
      </c>
      <c r="C23" s="282" t="s">
        <v>142</v>
      </c>
      <c r="D23" s="291">
        <v>1</v>
      </c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292"/>
      <c r="P23" s="292"/>
      <c r="Q23" s="292"/>
    </row>
    <row r="24" spans="1:26" s="43" customFormat="1" ht="14.25" customHeight="1" outlineLevel="1">
      <c r="A24" s="289" t="s">
        <v>49</v>
      </c>
      <c r="B24" s="296" t="s">
        <v>113</v>
      </c>
      <c r="C24" s="282" t="s">
        <v>119</v>
      </c>
      <c r="D24" s="291">
        <v>3</v>
      </c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292"/>
      <c r="P24" s="292"/>
      <c r="Q24" s="292"/>
    </row>
    <row r="25" spans="1:26" s="43" customFormat="1" ht="14.25" customHeight="1" outlineLevel="1">
      <c r="A25" s="289" t="s">
        <v>49</v>
      </c>
      <c r="B25" s="296" t="s">
        <v>113</v>
      </c>
      <c r="C25" s="282" t="s">
        <v>91</v>
      </c>
      <c r="D25" s="291">
        <v>2</v>
      </c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292"/>
      <c r="P25" s="292"/>
      <c r="Q25" s="292"/>
    </row>
    <row r="26" spans="1:26" s="43" customFormat="1" ht="14.25" customHeight="1" outlineLevel="1">
      <c r="A26" s="289"/>
      <c r="B26" s="290"/>
      <c r="C26" s="282"/>
      <c r="D26" s="291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292"/>
      <c r="P26" s="292"/>
      <c r="Q26" s="292"/>
    </row>
    <row r="27" spans="1:26" s="284" customFormat="1" ht="19.5" customHeight="1" outlineLevel="1">
      <c r="A27" s="284" t="s">
        <v>49</v>
      </c>
      <c r="B27" s="285" t="s">
        <v>114</v>
      </c>
      <c r="C27" s="286" t="s">
        <v>123</v>
      </c>
      <c r="D27" s="287">
        <v>7</v>
      </c>
      <c r="E27" s="117">
        <v>1303400</v>
      </c>
      <c r="F27" s="117">
        <v>724600.95919079182</v>
      </c>
      <c r="G27" s="117">
        <v>655157.51656784094</v>
      </c>
      <c r="H27" s="117">
        <v>369134.75758632721</v>
      </c>
      <c r="I27" s="117">
        <v>103300.78479246599</v>
      </c>
      <c r="J27" s="117">
        <v>1275960</v>
      </c>
      <c r="K27" s="117">
        <v>709346.20215519611</v>
      </c>
      <c r="L27" s="117">
        <v>641364.72674536007</v>
      </c>
      <c r="M27" s="117">
        <v>361363.49953187816</v>
      </c>
      <c r="N27" s="117">
        <v>101126.03142841406</v>
      </c>
      <c r="O27" s="288">
        <v>20999.999999999996</v>
      </c>
      <c r="P27" s="288">
        <v>22819.999999999993</v>
      </c>
      <c r="Q27" s="288">
        <v>13299.999999999996</v>
      </c>
      <c r="R27" s="177" t="s">
        <v>29</v>
      </c>
      <c r="S27" s="11" t="s">
        <v>29</v>
      </c>
      <c r="T27" s="177"/>
      <c r="U27" s="11"/>
      <c r="V27" s="177"/>
      <c r="W27" s="11"/>
      <c r="X27" s="177"/>
      <c r="Y27" s="11"/>
      <c r="Z27" s="177"/>
    </row>
    <row r="28" spans="1:26" s="284" customFormat="1" ht="19.5" customHeight="1" outlineLevel="1">
      <c r="B28" s="296"/>
      <c r="C28" s="189"/>
      <c r="D28" s="29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298"/>
      <c r="P28" s="298"/>
      <c r="Q28" s="298"/>
      <c r="R28" s="299"/>
      <c r="S28" s="299"/>
      <c r="T28" s="299"/>
      <c r="U28" s="299"/>
      <c r="V28" s="299"/>
      <c r="W28" s="299"/>
      <c r="X28" s="299"/>
      <c r="Y28" s="299"/>
      <c r="Z28" s="299"/>
    </row>
    <row r="29" spans="1:26" s="289" customFormat="1" ht="19.5" customHeight="1" outlineLevel="1">
      <c r="A29" s="289" t="s">
        <v>49</v>
      </c>
      <c r="B29" s="285" t="s">
        <v>114</v>
      </c>
      <c r="C29" s="286" t="s">
        <v>562</v>
      </c>
      <c r="D29" s="287"/>
      <c r="E29" s="117">
        <v>1234800</v>
      </c>
      <c r="F29" s="117">
        <v>706266.10512838326</v>
      </c>
      <c r="G29" s="117">
        <v>561932.31176873669</v>
      </c>
      <c r="H29" s="117">
        <v>299405.35572598327</v>
      </c>
      <c r="I29" s="117">
        <v>113987.25790432154</v>
      </c>
      <c r="J29" s="117">
        <v>1213240</v>
      </c>
      <c r="K29" s="117">
        <v>693943.96001325571</v>
      </c>
      <c r="L29" s="117">
        <v>552041.85004147911</v>
      </c>
      <c r="M29" s="117">
        <v>294156.7042275549</v>
      </c>
      <c r="N29" s="117">
        <v>111963.65651164303</v>
      </c>
      <c r="O29" s="288">
        <v>8559.9999999999982</v>
      </c>
      <c r="P29" s="288">
        <v>9471.9999999999982</v>
      </c>
      <c r="Q29" s="288">
        <v>7135.9999999999991</v>
      </c>
      <c r="R29" s="177" t="s">
        <v>29</v>
      </c>
      <c r="S29" s="11" t="s">
        <v>29</v>
      </c>
      <c r="T29" s="177"/>
      <c r="U29" s="11"/>
      <c r="V29" s="177"/>
      <c r="W29" s="11"/>
      <c r="X29" s="177"/>
      <c r="Y29" s="11"/>
      <c r="Z29" s="177"/>
    </row>
    <row r="30" spans="1:26" s="43" customFormat="1" ht="14.25" customHeight="1" outlineLevel="1">
      <c r="A30" s="289" t="s">
        <v>49</v>
      </c>
      <c r="B30" s="296" t="s">
        <v>114</v>
      </c>
      <c r="C30" s="282" t="s">
        <v>92</v>
      </c>
      <c r="D30" s="291">
        <v>4</v>
      </c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292"/>
      <c r="P30" s="292"/>
      <c r="Q30" s="292"/>
    </row>
    <row r="31" spans="1:26" s="43" customFormat="1" ht="14.25" customHeight="1" outlineLevel="1">
      <c r="A31" s="289" t="s">
        <v>49</v>
      </c>
      <c r="B31" s="296" t="s">
        <v>114</v>
      </c>
      <c r="C31" s="282" t="s">
        <v>93</v>
      </c>
      <c r="D31" s="291">
        <v>2</v>
      </c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292"/>
      <c r="P31" s="292"/>
      <c r="Q31" s="292"/>
    </row>
    <row r="32" spans="1:26" s="43" customFormat="1" ht="14.25" customHeight="1" outlineLevel="1">
      <c r="A32" s="289" t="s">
        <v>49</v>
      </c>
      <c r="B32" s="296" t="s">
        <v>114</v>
      </c>
      <c r="C32" s="282" t="s">
        <v>94</v>
      </c>
      <c r="D32" s="291">
        <v>3</v>
      </c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292"/>
      <c r="P32" s="292"/>
      <c r="Q32" s="292"/>
    </row>
    <row r="33" spans="1:26" s="43" customFormat="1" ht="14.25" customHeight="1" outlineLevel="1">
      <c r="A33" s="289" t="s">
        <v>49</v>
      </c>
      <c r="B33" s="296" t="s">
        <v>114</v>
      </c>
      <c r="C33" s="282" t="s">
        <v>95</v>
      </c>
      <c r="D33" s="291">
        <v>1</v>
      </c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292"/>
      <c r="P33" s="292"/>
      <c r="Q33" s="292"/>
    </row>
    <row r="34" spans="1:26" s="43" customFormat="1" ht="14.25" customHeight="1" outlineLevel="1">
      <c r="B34" s="296"/>
      <c r="C34" s="282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283"/>
      <c r="P34" s="283"/>
      <c r="Q34" s="283"/>
      <c r="R34" s="282"/>
      <c r="S34" s="282"/>
      <c r="T34" s="282"/>
      <c r="U34" s="282"/>
      <c r="V34" s="282"/>
      <c r="W34" s="282"/>
      <c r="X34" s="282"/>
      <c r="Y34" s="282"/>
      <c r="Z34" s="282"/>
    </row>
    <row r="35" spans="1:26" s="289" customFormat="1" ht="19.5" customHeight="1" outlineLevel="1">
      <c r="A35" s="289" t="s">
        <v>49</v>
      </c>
      <c r="B35" s="285" t="s">
        <v>114</v>
      </c>
      <c r="C35" s="286" t="s">
        <v>143</v>
      </c>
      <c r="D35" s="287"/>
      <c r="E35" s="117">
        <v>641900</v>
      </c>
      <c r="F35" s="117">
        <v>351062.63997411763</v>
      </c>
      <c r="G35" s="117">
        <v>329938.48660240672</v>
      </c>
      <c r="H35" s="117">
        <v>185202.69990787646</v>
      </c>
      <c r="I35" s="117">
        <v>62971.467015848968</v>
      </c>
      <c r="J35" s="117">
        <v>630140</v>
      </c>
      <c r="K35" s="117">
        <v>344626.37793942337</v>
      </c>
      <c r="L35" s="117">
        <v>323906.2624310737</v>
      </c>
      <c r="M35" s="117">
        <v>181825.14791192618</v>
      </c>
      <c r="N35" s="117">
        <v>61848.671081871471</v>
      </c>
      <c r="O35" s="288">
        <v>5723.9999999999982</v>
      </c>
      <c r="P35" s="288">
        <v>6245.9999999999982</v>
      </c>
      <c r="Q35" s="288">
        <v>4391.9999999999991</v>
      </c>
      <c r="R35" s="177" t="s">
        <v>29</v>
      </c>
      <c r="S35" s="11" t="s">
        <v>29</v>
      </c>
      <c r="T35" s="177"/>
      <c r="U35" s="11"/>
      <c r="V35" s="177"/>
      <c r="W35" s="11"/>
      <c r="X35" s="177"/>
      <c r="Y35" s="11"/>
      <c r="Z35" s="177"/>
    </row>
    <row r="36" spans="1:26" s="43" customFormat="1" ht="14.25" customHeight="1" outlineLevel="1">
      <c r="A36" s="289" t="s">
        <v>49</v>
      </c>
      <c r="B36" s="296" t="s">
        <v>114</v>
      </c>
      <c r="C36" s="282" t="s">
        <v>144</v>
      </c>
      <c r="D36" s="291">
        <v>1</v>
      </c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292"/>
      <c r="P36" s="292"/>
      <c r="Q36" s="292"/>
    </row>
    <row r="37" spans="1:26" s="43" customFormat="1" ht="14.25" customHeight="1" outlineLevel="1">
      <c r="A37" s="289" t="s">
        <v>49</v>
      </c>
      <c r="B37" s="296" t="s">
        <v>114</v>
      </c>
      <c r="C37" s="282" t="s">
        <v>145</v>
      </c>
      <c r="D37" s="291">
        <v>3</v>
      </c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292"/>
      <c r="P37" s="292"/>
      <c r="Q37" s="292"/>
    </row>
    <row r="38" spans="1:26" s="43" customFormat="1" ht="14.25" customHeight="1" outlineLevel="1">
      <c r="A38" s="289" t="s">
        <v>49</v>
      </c>
      <c r="B38" s="296" t="s">
        <v>114</v>
      </c>
      <c r="C38" s="282" t="s">
        <v>98</v>
      </c>
      <c r="D38" s="291">
        <v>2</v>
      </c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292"/>
      <c r="P38" s="292"/>
      <c r="Q38" s="292"/>
    </row>
    <row r="39" spans="1:26" s="43" customFormat="1" ht="14.25" customHeight="1" outlineLevel="1">
      <c r="A39" s="289"/>
      <c r="B39" s="296"/>
      <c r="C39" s="282"/>
      <c r="D39" s="291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292"/>
      <c r="P39" s="292"/>
      <c r="Q39" s="292"/>
    </row>
    <row r="40" spans="1:26" s="284" customFormat="1" ht="19.5" customHeight="1" outlineLevel="1">
      <c r="A40" s="284" t="s">
        <v>49</v>
      </c>
      <c r="B40" s="285" t="s">
        <v>115</v>
      </c>
      <c r="C40" s="286" t="s">
        <v>219</v>
      </c>
      <c r="D40" s="287">
        <v>7</v>
      </c>
      <c r="E40" s="117">
        <v>875000</v>
      </c>
      <c r="F40" s="117">
        <v>454665.15407171991</v>
      </c>
      <c r="G40" s="117">
        <v>417797.69998197991</v>
      </c>
      <c r="H40" s="117">
        <v>205759.66941336435</v>
      </c>
      <c r="I40" s="117">
        <v>29385.02367183788</v>
      </c>
      <c r="J40" s="117">
        <v>833000</v>
      </c>
      <c r="K40" s="117">
        <v>432841.22667627735</v>
      </c>
      <c r="L40" s="117">
        <v>397743.41038284492</v>
      </c>
      <c r="M40" s="117">
        <v>195883.20528152288</v>
      </c>
      <c r="N40" s="117">
        <v>27974.542535589662</v>
      </c>
      <c r="O40" s="288">
        <v>7839.9999999999982</v>
      </c>
      <c r="P40" s="288">
        <v>8399.9999999999982</v>
      </c>
      <c r="Q40" s="288">
        <v>9239.9999999999982</v>
      </c>
      <c r="R40" s="177"/>
      <c r="S40" s="11"/>
      <c r="T40" s="177"/>
      <c r="U40" s="11" t="s">
        <v>29</v>
      </c>
      <c r="V40" s="177"/>
      <c r="W40" s="11"/>
      <c r="X40" s="177"/>
      <c r="Y40" s="11"/>
      <c r="Z40" s="177"/>
    </row>
    <row r="41" spans="1:26" s="43" customFormat="1" ht="14.25" customHeight="1" outlineLevel="1">
      <c r="B41" s="282"/>
      <c r="C41" s="282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283"/>
      <c r="P41" s="283"/>
      <c r="Q41" s="283"/>
      <c r="R41" s="282"/>
      <c r="S41" s="282"/>
      <c r="T41" s="282"/>
      <c r="U41" s="282"/>
      <c r="V41" s="282"/>
      <c r="W41" s="282"/>
      <c r="X41" s="282"/>
      <c r="Y41" s="282"/>
      <c r="Z41" s="282"/>
    </row>
    <row r="42" spans="1:26" s="289" customFormat="1" ht="19.5" customHeight="1" outlineLevel="1">
      <c r="A42" s="289" t="s">
        <v>49</v>
      </c>
      <c r="B42" s="285" t="s">
        <v>115</v>
      </c>
      <c r="C42" s="286" t="s">
        <v>220</v>
      </c>
      <c r="D42" s="287"/>
      <c r="E42" s="117">
        <v>850000</v>
      </c>
      <c r="F42" s="117">
        <v>430511.76529995917</v>
      </c>
      <c r="G42" s="117">
        <v>470067.30281127198</v>
      </c>
      <c r="H42" s="117">
        <v>220387.83918024978</v>
      </c>
      <c r="I42" s="117">
        <v>52374.423839776973</v>
      </c>
      <c r="J42" s="117">
        <v>812000</v>
      </c>
      <c r="K42" s="117">
        <v>411302.31789284945</v>
      </c>
      <c r="L42" s="117">
        <v>448972.04675178358</v>
      </c>
      <c r="M42" s="117">
        <v>210492.9688947844</v>
      </c>
      <c r="N42" s="117">
        <v>50018.769949024048</v>
      </c>
      <c r="O42" s="288">
        <v>8175.9999999999991</v>
      </c>
      <c r="P42" s="288">
        <v>9023.9999999999982</v>
      </c>
      <c r="Q42" s="288">
        <v>9263.9999999999982</v>
      </c>
      <c r="R42" s="177"/>
      <c r="S42" s="11"/>
      <c r="T42" s="177"/>
      <c r="U42" s="11" t="s">
        <v>29</v>
      </c>
      <c r="V42" s="177"/>
      <c r="W42" s="11"/>
      <c r="X42" s="177"/>
      <c r="Y42" s="11"/>
      <c r="Z42" s="177"/>
    </row>
    <row r="43" spans="1:26" s="43" customFormat="1" ht="14.25" customHeight="1" outlineLevel="1">
      <c r="A43" s="289" t="s">
        <v>49</v>
      </c>
      <c r="B43" s="296" t="s">
        <v>115</v>
      </c>
      <c r="C43" s="282" t="s">
        <v>111</v>
      </c>
      <c r="D43" s="291">
        <v>2</v>
      </c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292"/>
      <c r="P43" s="292"/>
      <c r="Q43" s="292"/>
    </row>
    <row r="44" spans="1:26" s="43" customFormat="1" ht="14.25" customHeight="1" outlineLevel="1">
      <c r="A44" s="289" t="s">
        <v>49</v>
      </c>
      <c r="B44" s="296" t="s">
        <v>115</v>
      </c>
      <c r="C44" s="282" t="s">
        <v>101</v>
      </c>
      <c r="D44" s="291">
        <v>2</v>
      </c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292"/>
      <c r="P44" s="292"/>
      <c r="Q44" s="292"/>
    </row>
    <row r="45" spans="1:26" s="43" customFormat="1" ht="14.25" customHeight="1" outlineLevel="1">
      <c r="A45" s="289" t="s">
        <v>49</v>
      </c>
      <c r="B45" s="296" t="s">
        <v>115</v>
      </c>
      <c r="C45" s="282" t="s">
        <v>112</v>
      </c>
      <c r="D45" s="291">
        <v>4</v>
      </c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292"/>
      <c r="P45" s="292"/>
      <c r="Q45" s="292"/>
    </row>
    <row r="46" spans="1:26" s="43" customFormat="1" ht="14.25" customHeight="1" outlineLevel="1">
      <c r="A46" s="289" t="s">
        <v>49</v>
      </c>
      <c r="B46" s="296" t="s">
        <v>115</v>
      </c>
      <c r="C46" s="282" t="s">
        <v>103</v>
      </c>
      <c r="D46" s="291">
        <v>2</v>
      </c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292"/>
      <c r="P46" s="292"/>
      <c r="Q46" s="292"/>
    </row>
    <row r="47" spans="1:26" s="43" customFormat="1" ht="14.25" customHeight="1" outlineLevel="1">
      <c r="A47" s="289" t="s">
        <v>49</v>
      </c>
      <c r="B47" s="296" t="s">
        <v>115</v>
      </c>
      <c r="C47" s="282" t="s">
        <v>104</v>
      </c>
      <c r="D47" s="291">
        <v>2</v>
      </c>
      <c r="E47" s="117"/>
      <c r="F47" s="117"/>
      <c r="G47" s="117"/>
      <c r="H47" s="117"/>
      <c r="I47" s="117"/>
      <c r="J47" s="117"/>
      <c r="K47" s="117"/>
      <c r="L47" s="117"/>
      <c r="M47" s="117"/>
      <c r="N47" s="117"/>
      <c r="O47" s="292"/>
      <c r="P47" s="292"/>
      <c r="Q47" s="292"/>
    </row>
    <row r="48" spans="1:26" s="43" customFormat="1" ht="14.25" customHeight="1" outlineLevel="1">
      <c r="A48" s="289" t="s">
        <v>49</v>
      </c>
      <c r="B48" s="296" t="s">
        <v>115</v>
      </c>
      <c r="C48" s="282" t="s">
        <v>105</v>
      </c>
      <c r="D48" s="291">
        <v>3</v>
      </c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292"/>
      <c r="P48" s="292"/>
      <c r="Q48" s="292"/>
    </row>
    <row r="49" spans="1:26" s="43" customFormat="1" ht="14.25" customHeight="1" outlineLevel="1">
      <c r="B49" s="282"/>
      <c r="C49" s="282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283"/>
      <c r="P49" s="283"/>
      <c r="Q49" s="283"/>
      <c r="R49" s="282"/>
      <c r="S49" s="282"/>
      <c r="T49" s="282"/>
      <c r="U49" s="282"/>
      <c r="V49" s="282"/>
      <c r="W49" s="282"/>
      <c r="X49" s="282"/>
      <c r="Y49" s="282"/>
      <c r="Z49" s="282"/>
    </row>
    <row r="50" spans="1:26" s="43" customFormat="1" ht="14.25" customHeight="1" outlineLevel="1">
      <c r="A50" s="289"/>
      <c r="B50" s="290"/>
      <c r="C50" s="282"/>
      <c r="D50" s="291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292"/>
      <c r="P50" s="292"/>
      <c r="Q50" s="292"/>
    </row>
    <row r="51" spans="1:26" s="289" customFormat="1" ht="19.5" customHeight="1" outlineLevel="1">
      <c r="A51" s="289" t="s">
        <v>49</v>
      </c>
      <c r="B51" s="285" t="s">
        <v>115</v>
      </c>
      <c r="C51" s="286" t="s">
        <v>253</v>
      </c>
      <c r="D51" s="287"/>
      <c r="E51" s="117">
        <v>590000</v>
      </c>
      <c r="F51" s="117">
        <v>295934.23813871096</v>
      </c>
      <c r="G51" s="117">
        <v>308639.50408097752</v>
      </c>
      <c r="H51" s="117">
        <v>144545.57895067427</v>
      </c>
      <c r="I51" s="117">
        <v>29710.618034722618</v>
      </c>
      <c r="J51" s="117">
        <v>563000</v>
      </c>
      <c r="K51" s="117">
        <v>282387.53246701887</v>
      </c>
      <c r="L51" s="117">
        <v>294504.8437814248</v>
      </c>
      <c r="M51" s="117">
        <v>137942.29780297203</v>
      </c>
      <c r="N51" s="117">
        <v>28354.01179873744</v>
      </c>
      <c r="O51" s="288">
        <v>5309.9999999999982</v>
      </c>
      <c r="P51" s="288">
        <v>5876.9999999999982</v>
      </c>
      <c r="Q51" s="288">
        <v>6425.9999999999973</v>
      </c>
      <c r="R51" s="177"/>
      <c r="S51" s="11"/>
      <c r="T51" s="177"/>
      <c r="U51" s="11" t="s">
        <v>29</v>
      </c>
      <c r="V51" s="177"/>
      <c r="W51" s="11"/>
      <c r="X51" s="177"/>
      <c r="Y51" s="11"/>
      <c r="Z51" s="177"/>
    </row>
    <row r="52" spans="1:26" s="289" customFormat="1" ht="19.5" customHeight="1" outlineLevel="1">
      <c r="A52" s="289" t="s">
        <v>49</v>
      </c>
      <c r="B52" s="296" t="s">
        <v>115</v>
      </c>
      <c r="C52" s="170" t="s">
        <v>245</v>
      </c>
      <c r="D52" s="297">
        <v>1</v>
      </c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280"/>
      <c r="P52" s="280"/>
      <c r="Q52" s="280"/>
      <c r="R52" s="177"/>
      <c r="S52" s="11"/>
      <c r="T52" s="177"/>
      <c r="U52" s="11"/>
      <c r="V52" s="177"/>
      <c r="W52" s="11"/>
      <c r="X52" s="177"/>
      <c r="Y52" s="11"/>
      <c r="Z52" s="177"/>
    </row>
    <row r="53" spans="1:26" s="43" customFormat="1" ht="14.25" customHeight="1" outlineLevel="1">
      <c r="A53" s="289" t="s">
        <v>49</v>
      </c>
      <c r="B53" s="296" t="s">
        <v>115</v>
      </c>
      <c r="C53" s="282" t="s">
        <v>111</v>
      </c>
      <c r="D53" s="291">
        <v>2</v>
      </c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292"/>
      <c r="P53" s="292"/>
      <c r="Q53" s="292"/>
    </row>
    <row r="54" spans="1:26" s="43" customFormat="1" ht="14.25" customHeight="1" outlineLevel="1">
      <c r="A54" s="289" t="s">
        <v>49</v>
      </c>
      <c r="B54" s="296" t="s">
        <v>115</v>
      </c>
      <c r="C54" s="282" t="s">
        <v>101</v>
      </c>
      <c r="D54" s="291">
        <v>2</v>
      </c>
      <c r="E54" s="117"/>
      <c r="F54" s="117"/>
      <c r="G54" s="117"/>
      <c r="H54" s="117"/>
      <c r="I54" s="117"/>
      <c r="J54" s="117"/>
      <c r="K54" s="117"/>
      <c r="L54" s="117"/>
      <c r="M54" s="117"/>
      <c r="N54" s="117"/>
      <c r="O54" s="292"/>
      <c r="P54" s="292"/>
      <c r="Q54" s="292"/>
    </row>
    <row r="55" spans="1:26" s="43" customFormat="1" ht="14.25" customHeight="1" outlineLevel="1">
      <c r="A55" s="289" t="s">
        <v>49</v>
      </c>
      <c r="B55" s="296" t="s">
        <v>115</v>
      </c>
      <c r="C55" s="282" t="s">
        <v>112</v>
      </c>
      <c r="D55" s="291">
        <v>3</v>
      </c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292"/>
      <c r="P55" s="292"/>
      <c r="Q55" s="292"/>
    </row>
    <row r="56" spans="1:26" s="43" customFormat="1" ht="14.25" customHeight="1" outlineLevel="1">
      <c r="A56" s="289"/>
      <c r="B56" s="290"/>
      <c r="C56" s="282"/>
      <c r="D56" s="291"/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292"/>
      <c r="P56" s="292"/>
      <c r="Q56" s="292"/>
    </row>
    <row r="57" spans="1:26" s="289" customFormat="1" ht="19.5" customHeight="1" outlineLevel="1">
      <c r="A57" s="289" t="s">
        <v>49</v>
      </c>
      <c r="B57" s="285" t="s">
        <v>116</v>
      </c>
      <c r="C57" s="286" t="s">
        <v>221</v>
      </c>
      <c r="D57" s="287"/>
      <c r="E57" s="117">
        <v>910000</v>
      </c>
      <c r="F57" s="117">
        <v>431626.27629063209</v>
      </c>
      <c r="G57" s="117">
        <v>438452.98444141995</v>
      </c>
      <c r="H57" s="117">
        <v>219160.45031966473</v>
      </c>
      <c r="I57" s="117">
        <v>93727.479213567189</v>
      </c>
      <c r="J57" s="117">
        <v>1085000</v>
      </c>
      <c r="K57" s="117">
        <v>517524.34286873695</v>
      </c>
      <c r="L57" s="117">
        <v>519733.81465088291</v>
      </c>
      <c r="M57" s="117">
        <v>258378.71932565808</v>
      </c>
      <c r="N57" s="117">
        <v>110549.4212367211</v>
      </c>
      <c r="O57" s="288">
        <v>5824</v>
      </c>
      <c r="P57" s="288">
        <v>5824</v>
      </c>
      <c r="Q57" s="288">
        <v>5824</v>
      </c>
      <c r="R57" s="177"/>
      <c r="S57" s="11"/>
      <c r="T57" s="177" t="s">
        <v>29</v>
      </c>
      <c r="U57" s="11"/>
      <c r="V57" s="177"/>
      <c r="W57" s="11"/>
      <c r="X57" s="177"/>
      <c r="Y57" s="11"/>
      <c r="Z57" s="177"/>
    </row>
    <row r="58" spans="1:26" s="289" customFormat="1" ht="19.5" customHeight="1" outlineLevel="1">
      <c r="A58" s="289" t="s">
        <v>49</v>
      </c>
      <c r="B58" s="296" t="s">
        <v>116</v>
      </c>
      <c r="C58" s="170" t="s">
        <v>106</v>
      </c>
      <c r="D58" s="297">
        <v>7</v>
      </c>
      <c r="E58" s="117"/>
      <c r="F58" s="117"/>
      <c r="G58" s="117"/>
      <c r="H58" s="117"/>
      <c r="I58" s="117"/>
      <c r="J58" s="117"/>
      <c r="K58" s="117"/>
      <c r="L58" s="117"/>
      <c r="M58" s="117"/>
      <c r="N58" s="117"/>
      <c r="O58" s="298"/>
      <c r="P58" s="298"/>
      <c r="Q58" s="298"/>
      <c r="R58" s="280"/>
      <c r="S58" s="280"/>
      <c r="T58" s="280"/>
      <c r="U58" s="280"/>
      <c r="V58" s="280"/>
      <c r="W58" s="280"/>
      <c r="X58" s="280"/>
      <c r="Y58" s="280"/>
      <c r="Z58" s="280"/>
    </row>
    <row r="59" spans="1:26" s="43" customFormat="1" ht="14.25" customHeight="1" outlineLevel="1">
      <c r="A59" s="289" t="s">
        <v>49</v>
      </c>
      <c r="B59" s="296" t="s">
        <v>116</v>
      </c>
      <c r="C59" s="209" t="s">
        <v>107</v>
      </c>
      <c r="D59" s="291">
        <v>7</v>
      </c>
      <c r="E59" s="117"/>
      <c r="F59" s="117"/>
      <c r="G59" s="117"/>
      <c r="H59" s="117"/>
      <c r="I59" s="117"/>
      <c r="J59" s="117"/>
      <c r="K59" s="117"/>
      <c r="L59" s="117"/>
      <c r="M59" s="117"/>
      <c r="N59" s="117"/>
      <c r="O59" s="292"/>
      <c r="P59" s="292"/>
      <c r="Q59" s="292"/>
    </row>
    <row r="60" spans="1:26" s="43" customFormat="1" ht="14.25" customHeight="1" outlineLevel="1">
      <c r="A60" s="289" t="s">
        <v>49</v>
      </c>
      <c r="B60" s="296" t="s">
        <v>116</v>
      </c>
      <c r="C60" s="209" t="s">
        <v>108</v>
      </c>
      <c r="D60" s="291">
        <v>7</v>
      </c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292"/>
      <c r="P60" s="292"/>
      <c r="Q60" s="292"/>
    </row>
    <row r="61" spans="1:26" s="43" customFormat="1" ht="14.25" customHeight="1" outlineLevel="1">
      <c r="A61" s="289"/>
      <c r="B61" s="296"/>
      <c r="C61" s="210"/>
      <c r="D61" s="291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292"/>
      <c r="P61" s="292"/>
      <c r="Q61" s="292"/>
    </row>
    <row r="62" spans="1:26" s="43" customFormat="1" ht="14.25" customHeight="1" outlineLevel="1">
      <c r="A62" s="289"/>
      <c r="B62" s="296"/>
      <c r="C62" s="282"/>
      <c r="D62" s="291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292"/>
      <c r="P62" s="292"/>
      <c r="Q62" s="292"/>
    </row>
    <row r="63" spans="1:26" s="289" customFormat="1" ht="19.5" customHeight="1" outlineLevel="1">
      <c r="A63" s="289" t="s">
        <v>49</v>
      </c>
      <c r="B63" s="285" t="s">
        <v>403</v>
      </c>
      <c r="C63" s="286" t="s">
        <v>404</v>
      </c>
      <c r="D63" s="287">
        <v>35</v>
      </c>
      <c r="E63" s="117">
        <v>1015000</v>
      </c>
      <c r="F63" s="117">
        <v>549812.6954626845</v>
      </c>
      <c r="G63" s="117">
        <v>667055.472683453</v>
      </c>
      <c r="H63" s="117">
        <v>462134.3370367653</v>
      </c>
      <c r="I63" s="117">
        <v>177678.84750718003</v>
      </c>
      <c r="J63" s="117">
        <v>997500</v>
      </c>
      <c r="K63" s="117">
        <v>540333.16623056936</v>
      </c>
      <c r="L63" s="117">
        <v>655554.51625787618</v>
      </c>
      <c r="M63" s="117">
        <v>454166.50363957975</v>
      </c>
      <c r="N63" s="117">
        <v>174615.4191018838</v>
      </c>
      <c r="O63" s="288">
        <v>12250</v>
      </c>
      <c r="P63" s="288">
        <v>13300</v>
      </c>
      <c r="Q63" s="288">
        <v>10850</v>
      </c>
      <c r="R63" s="177"/>
      <c r="S63" s="11" t="s">
        <v>29</v>
      </c>
      <c r="T63" s="177"/>
      <c r="U63" s="11"/>
      <c r="V63" s="177"/>
      <c r="W63" s="11"/>
      <c r="X63" s="177"/>
      <c r="Y63" s="11"/>
      <c r="Z63" s="177"/>
    </row>
    <row r="64" spans="1:26" s="289" customFormat="1" ht="19.5" customHeight="1" outlineLevel="1">
      <c r="A64" s="289" t="s">
        <v>49</v>
      </c>
      <c r="B64" s="285" t="s">
        <v>403</v>
      </c>
      <c r="C64" s="286" t="s">
        <v>568</v>
      </c>
      <c r="D64" s="287">
        <v>41</v>
      </c>
      <c r="E64" s="117">
        <v>1189000</v>
      </c>
      <c r="F64" s="117">
        <v>644066.30039914476</v>
      </c>
      <c r="G64" s="117">
        <v>781407.83942918782</v>
      </c>
      <c r="H64" s="117">
        <v>541357.3662430679</v>
      </c>
      <c r="I64" s="117">
        <v>208138.07850841089</v>
      </c>
      <c r="J64" s="117">
        <v>1168500</v>
      </c>
      <c r="K64" s="117">
        <v>632961.70901295263</v>
      </c>
      <c r="L64" s="117">
        <v>767935.29047351214</v>
      </c>
      <c r="M64" s="117">
        <v>532023.61854922201</v>
      </c>
      <c r="N64" s="117">
        <v>204549.49094792103</v>
      </c>
      <c r="O64" s="288">
        <v>14350</v>
      </c>
      <c r="P64" s="288">
        <v>15580</v>
      </c>
      <c r="Q64" s="288">
        <v>12710</v>
      </c>
      <c r="R64" s="177"/>
      <c r="S64" s="11" t="s">
        <v>29</v>
      </c>
      <c r="T64" s="177"/>
      <c r="U64" s="11"/>
      <c r="V64" s="177"/>
      <c r="W64" s="11"/>
      <c r="X64" s="177"/>
      <c r="Y64" s="11"/>
      <c r="Z64" s="177"/>
    </row>
    <row r="65" spans="1:26" s="289" customFormat="1" ht="19.5" customHeight="1" outlineLevel="1">
      <c r="A65" s="289" t="s">
        <v>49</v>
      </c>
      <c r="B65" s="285" t="s">
        <v>403</v>
      </c>
      <c r="C65" s="286" t="s">
        <v>406</v>
      </c>
      <c r="D65" s="287">
        <v>95</v>
      </c>
      <c r="E65" s="117">
        <v>2755000</v>
      </c>
      <c r="F65" s="117">
        <v>1492348.7448272866</v>
      </c>
      <c r="G65" s="117">
        <v>1810579.140140801</v>
      </c>
      <c r="H65" s="117">
        <v>1254364.6290997916</v>
      </c>
      <c r="I65" s="117">
        <v>482271.15751948865</v>
      </c>
      <c r="J65" s="117">
        <v>2707500</v>
      </c>
      <c r="K65" s="117">
        <v>1466618.5940544026</v>
      </c>
      <c r="L65" s="117">
        <v>1779362.2584142354</v>
      </c>
      <c r="M65" s="117">
        <v>1232737.6527360021</v>
      </c>
      <c r="N65" s="117">
        <v>473956.13756225602</v>
      </c>
      <c r="O65" s="288">
        <v>29925</v>
      </c>
      <c r="P65" s="288">
        <v>32490</v>
      </c>
      <c r="Q65" s="288">
        <v>26505</v>
      </c>
      <c r="R65" s="177"/>
      <c r="S65" s="11" t="s">
        <v>29</v>
      </c>
      <c r="T65" s="177"/>
      <c r="U65" s="11"/>
      <c r="V65" s="177"/>
      <c r="W65" s="11"/>
      <c r="X65" s="177"/>
      <c r="Y65" s="11"/>
      <c r="Z65" s="177"/>
    </row>
    <row r="66" spans="1:26" s="43" customFormat="1" ht="14.25" customHeight="1" outlineLevel="1">
      <c r="A66" s="289"/>
      <c r="B66" s="296"/>
      <c r="C66" s="282"/>
      <c r="D66" s="291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292"/>
      <c r="P66" s="292"/>
      <c r="Q66" s="292"/>
    </row>
    <row r="67" spans="1:26" s="43" customFormat="1" ht="15">
      <c r="B67" s="282"/>
      <c r="C67" s="282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300"/>
      <c r="P67" s="61"/>
      <c r="Q67" s="61"/>
      <c r="R67" s="282"/>
      <c r="S67" s="282"/>
      <c r="T67" s="282"/>
      <c r="U67" s="282"/>
      <c r="V67" s="282"/>
      <c r="W67" s="282"/>
      <c r="X67" s="282"/>
      <c r="Y67" s="282"/>
      <c r="Z67" s="282"/>
    </row>
    <row r="68" spans="1:26" s="43" customFormat="1" ht="15">
      <c r="A68" s="179" t="s">
        <v>73</v>
      </c>
      <c r="C68" s="282"/>
      <c r="D68" s="291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292"/>
      <c r="P68" s="292"/>
      <c r="Q68" s="292"/>
    </row>
    <row r="69" spans="1:26" s="43" customFormat="1" ht="15">
      <c r="A69" s="179"/>
      <c r="B69" s="43" t="s">
        <v>569</v>
      </c>
      <c r="C69" s="282"/>
      <c r="D69" s="291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292"/>
      <c r="P69" s="292"/>
      <c r="Q69" s="292"/>
    </row>
    <row r="70" spans="1:26" s="282" customFormat="1" ht="15" outlineLevel="1">
      <c r="B70" s="206" t="s">
        <v>117</v>
      </c>
      <c r="E70" s="96"/>
      <c r="F70" s="96"/>
      <c r="G70" s="96"/>
      <c r="H70" s="96"/>
      <c r="I70" s="96"/>
      <c r="J70" s="96"/>
      <c r="K70" s="96"/>
      <c r="L70" s="96"/>
      <c r="M70" s="96"/>
      <c r="N70" s="96"/>
    </row>
    <row r="71" spans="1:26" s="282" customFormat="1" ht="15">
      <c r="B71" s="282" t="s">
        <v>129</v>
      </c>
      <c r="E71" s="96"/>
      <c r="F71" s="96"/>
      <c r="G71" s="96"/>
      <c r="H71" s="96"/>
      <c r="I71" s="96"/>
      <c r="J71" s="96"/>
      <c r="K71" s="96"/>
      <c r="L71" s="96"/>
      <c r="M71" s="96"/>
      <c r="N71" s="96"/>
    </row>
    <row r="72" spans="1:26" s="282" customFormat="1" ht="15">
      <c r="B72" s="282" t="s">
        <v>68</v>
      </c>
      <c r="E72" s="96"/>
      <c r="F72" s="96"/>
      <c r="G72" s="96"/>
      <c r="H72" s="96"/>
      <c r="I72" s="96"/>
      <c r="J72" s="96"/>
      <c r="K72" s="96"/>
      <c r="L72" s="96"/>
      <c r="M72" s="96"/>
      <c r="N72" s="96"/>
    </row>
    <row r="73" spans="1:26" s="43" customFormat="1">
      <c r="B73" s="207" t="s">
        <v>224</v>
      </c>
      <c r="E73" s="96"/>
      <c r="F73" s="96"/>
      <c r="G73" s="96"/>
      <c r="H73" s="96"/>
      <c r="I73" s="96"/>
      <c r="J73" s="96"/>
      <c r="K73" s="96"/>
      <c r="L73" s="96"/>
      <c r="M73" s="96"/>
      <c r="N73" s="96"/>
    </row>
    <row r="74" spans="1:26" s="43" customFormat="1" ht="15">
      <c r="E74" s="96"/>
      <c r="F74" s="96"/>
      <c r="G74" s="96"/>
      <c r="H74" s="96"/>
      <c r="I74" s="96"/>
      <c r="J74" s="96"/>
      <c r="K74" s="96"/>
      <c r="L74" s="96"/>
      <c r="M74" s="96"/>
      <c r="N74" s="96"/>
    </row>
    <row r="75" spans="1:26" s="43" customFormat="1" ht="15">
      <c r="E75" s="96"/>
      <c r="F75" s="96"/>
      <c r="G75" s="96"/>
      <c r="H75" s="96"/>
      <c r="I75" s="96"/>
      <c r="J75" s="96"/>
      <c r="K75" s="96"/>
      <c r="L75" s="96"/>
      <c r="M75" s="96"/>
      <c r="N75" s="96"/>
    </row>
    <row r="76" spans="1:26" s="43" customFormat="1" ht="15">
      <c r="E76" s="96"/>
      <c r="F76" s="96"/>
      <c r="G76" s="96"/>
      <c r="H76" s="96"/>
      <c r="I76" s="96"/>
      <c r="J76" s="96"/>
      <c r="K76" s="96"/>
      <c r="L76" s="96"/>
      <c r="M76" s="96"/>
      <c r="N76" s="96"/>
    </row>
    <row r="77" spans="1:26" s="43" customFormat="1" ht="15">
      <c r="E77" s="96"/>
      <c r="F77" s="96"/>
      <c r="G77" s="96"/>
      <c r="H77" s="96"/>
      <c r="I77" s="96"/>
      <c r="J77" s="96"/>
      <c r="K77" s="96"/>
      <c r="L77" s="96"/>
      <c r="M77" s="96"/>
      <c r="N77" s="96"/>
    </row>
    <row r="78" spans="1:26" ht="15">
      <c r="E78" s="96"/>
      <c r="F78" s="96"/>
      <c r="G78" s="96"/>
      <c r="H78" s="96"/>
      <c r="I78" s="96"/>
      <c r="J78" s="96"/>
      <c r="K78" s="96"/>
      <c r="L78" s="96"/>
      <c r="M78" s="96"/>
      <c r="N78" s="96"/>
    </row>
    <row r="79" spans="1:26" ht="15">
      <c r="E79" s="96"/>
      <c r="F79" s="96"/>
      <c r="G79" s="96"/>
      <c r="H79" s="96"/>
      <c r="I79" s="96"/>
      <c r="J79" s="96"/>
      <c r="K79" s="96"/>
      <c r="L79" s="96"/>
      <c r="M79" s="96"/>
      <c r="N79" s="96"/>
    </row>
    <row r="80" spans="1:26" ht="15">
      <c r="E80" s="96"/>
      <c r="F80" s="96"/>
      <c r="G80" s="96"/>
      <c r="H80" s="96"/>
      <c r="I80" s="96"/>
      <c r="J80" s="96"/>
      <c r="K80" s="96"/>
      <c r="L80" s="96"/>
      <c r="M80" s="96"/>
      <c r="N80" s="96"/>
    </row>
    <row r="81" spans="5:14" ht="15">
      <c r="E81" s="96"/>
      <c r="F81" s="96"/>
      <c r="G81" s="96"/>
      <c r="H81" s="96"/>
      <c r="I81" s="96"/>
      <c r="J81" s="96"/>
      <c r="K81" s="96"/>
      <c r="L81" s="96"/>
      <c r="M81" s="96"/>
      <c r="N81" s="96"/>
    </row>
    <row r="82" spans="5:14" ht="15">
      <c r="E82" s="96"/>
      <c r="F82" s="96"/>
      <c r="G82" s="96"/>
      <c r="H82" s="96"/>
      <c r="I82" s="96"/>
      <c r="J82" s="96"/>
      <c r="K82" s="96"/>
      <c r="L82" s="96"/>
      <c r="M82" s="96"/>
      <c r="N82" s="96"/>
    </row>
    <row r="83" spans="5:14" ht="15">
      <c r="E83" s="96"/>
      <c r="F83" s="96"/>
      <c r="G83" s="96"/>
      <c r="H83" s="96"/>
      <c r="I83" s="96"/>
      <c r="J83" s="96"/>
      <c r="K83" s="96"/>
      <c r="L83" s="96"/>
      <c r="M83" s="96"/>
      <c r="N83" s="96"/>
    </row>
    <row r="84" spans="5:14" ht="15">
      <c r="E84" s="96"/>
      <c r="F84" s="96"/>
      <c r="G84" s="96"/>
      <c r="H84" s="96"/>
      <c r="I84" s="96"/>
      <c r="J84" s="96"/>
      <c r="K84" s="96"/>
      <c r="L84" s="96"/>
      <c r="M84" s="96"/>
      <c r="N84" s="96"/>
    </row>
    <row r="85" spans="5:14" ht="15">
      <c r="E85" s="96"/>
      <c r="F85" s="96"/>
      <c r="G85" s="96"/>
      <c r="H85" s="96"/>
      <c r="I85" s="96"/>
      <c r="J85" s="96"/>
      <c r="K85" s="96"/>
      <c r="L85" s="96"/>
      <c r="M85" s="96"/>
      <c r="N85" s="96"/>
    </row>
    <row r="86" spans="5:14" ht="15">
      <c r="E86" s="96"/>
      <c r="F86" s="96"/>
      <c r="G86" s="96"/>
      <c r="H86" s="96"/>
      <c r="I86" s="96"/>
      <c r="J86" s="96"/>
      <c r="K86" s="96"/>
      <c r="L86" s="96"/>
      <c r="M86" s="96"/>
      <c r="N86" s="96"/>
    </row>
    <row r="87" spans="5:14" ht="15">
      <c r="E87" s="96"/>
      <c r="F87" s="96"/>
      <c r="G87" s="96"/>
      <c r="H87" s="96"/>
      <c r="I87" s="96"/>
      <c r="J87" s="96"/>
      <c r="K87" s="96"/>
      <c r="L87" s="96"/>
      <c r="M87" s="96"/>
      <c r="N87" s="96"/>
    </row>
    <row r="88" spans="5:14" ht="15">
      <c r="E88" s="96"/>
      <c r="F88" s="96"/>
      <c r="G88" s="96"/>
      <c r="H88" s="96"/>
      <c r="I88" s="96"/>
      <c r="J88" s="96"/>
      <c r="K88" s="96"/>
      <c r="L88" s="96"/>
      <c r="M88" s="96"/>
      <c r="N88" s="96"/>
    </row>
    <row r="89" spans="5:14" ht="15">
      <c r="E89" s="96"/>
      <c r="F89" s="96"/>
      <c r="G89" s="96"/>
      <c r="H89" s="96"/>
      <c r="I89" s="96"/>
      <c r="J89" s="96"/>
      <c r="K89" s="96"/>
      <c r="L89" s="96"/>
      <c r="M89" s="96"/>
      <c r="N89" s="96"/>
    </row>
    <row r="90" spans="5:14" ht="15">
      <c r="E90" s="96"/>
      <c r="F90" s="96"/>
      <c r="G90" s="96"/>
      <c r="H90" s="96"/>
      <c r="I90" s="96"/>
      <c r="J90" s="96"/>
      <c r="K90" s="96"/>
      <c r="L90" s="96"/>
      <c r="M90" s="96"/>
      <c r="N90" s="96"/>
    </row>
    <row r="91" spans="5:14" ht="15">
      <c r="E91" s="96"/>
      <c r="F91" s="96"/>
      <c r="G91" s="96"/>
      <c r="H91" s="96"/>
      <c r="I91" s="96"/>
      <c r="J91" s="96"/>
      <c r="K91" s="96"/>
      <c r="L91" s="96"/>
      <c r="M91" s="96"/>
      <c r="N91" s="96"/>
    </row>
    <row r="92" spans="5:14" ht="15">
      <c r="E92" s="96"/>
      <c r="F92" s="96"/>
      <c r="G92" s="96"/>
      <c r="H92" s="96"/>
      <c r="I92" s="96"/>
      <c r="J92" s="96"/>
      <c r="K92" s="96"/>
      <c r="L92" s="96"/>
      <c r="M92" s="96"/>
      <c r="N92" s="96"/>
    </row>
    <row r="93" spans="5:14" ht="15">
      <c r="E93" s="96"/>
      <c r="F93" s="96"/>
      <c r="G93" s="96"/>
      <c r="H93" s="96"/>
      <c r="I93" s="96"/>
      <c r="J93" s="96"/>
      <c r="K93" s="96"/>
      <c r="L93" s="96"/>
      <c r="M93" s="96"/>
      <c r="N93" s="96"/>
    </row>
    <row r="94" spans="5:14" ht="15">
      <c r="E94" s="96"/>
      <c r="F94" s="96"/>
      <c r="G94" s="96"/>
      <c r="H94" s="96"/>
      <c r="I94" s="96"/>
      <c r="J94" s="96"/>
      <c r="K94" s="96"/>
      <c r="L94" s="96"/>
      <c r="M94" s="96"/>
      <c r="N94" s="96"/>
    </row>
    <row r="95" spans="5:14" ht="15">
      <c r="E95" s="96"/>
      <c r="F95" s="96"/>
      <c r="G95" s="96"/>
      <c r="H95" s="96"/>
      <c r="I95" s="96"/>
      <c r="J95" s="96"/>
      <c r="K95" s="96"/>
      <c r="L95" s="96"/>
      <c r="M95" s="96"/>
      <c r="N95" s="96"/>
    </row>
    <row r="96" spans="5:14" ht="15">
      <c r="E96" s="96"/>
      <c r="F96" s="96"/>
      <c r="G96" s="96"/>
      <c r="H96" s="96"/>
      <c r="I96" s="96"/>
      <c r="J96" s="96"/>
      <c r="K96" s="96"/>
      <c r="L96" s="96"/>
      <c r="M96" s="96"/>
      <c r="N96" s="96"/>
    </row>
    <row r="97" spans="5:14" ht="15">
      <c r="E97" s="96"/>
      <c r="F97" s="96"/>
      <c r="G97" s="96"/>
      <c r="H97" s="96"/>
      <c r="I97" s="96"/>
      <c r="J97" s="96"/>
      <c r="K97" s="96"/>
      <c r="L97" s="96"/>
      <c r="M97" s="96"/>
      <c r="N97" s="96"/>
    </row>
    <row r="98" spans="5:14" ht="15">
      <c r="E98" s="96"/>
      <c r="F98" s="96"/>
      <c r="G98" s="96"/>
      <c r="H98" s="96"/>
      <c r="I98" s="96"/>
      <c r="J98" s="96"/>
      <c r="K98" s="96"/>
      <c r="L98" s="96"/>
      <c r="M98" s="96"/>
      <c r="N98" s="96"/>
    </row>
    <row r="99" spans="5:14" ht="15">
      <c r="E99" s="96"/>
      <c r="F99" s="96"/>
      <c r="G99" s="96"/>
      <c r="H99" s="96"/>
      <c r="I99" s="96"/>
      <c r="J99" s="96"/>
      <c r="K99" s="96"/>
      <c r="L99" s="96"/>
      <c r="M99" s="96"/>
      <c r="N99" s="96"/>
    </row>
    <row r="100" spans="5:14" ht="15">
      <c r="E100" s="96"/>
      <c r="F100" s="96"/>
      <c r="G100" s="96"/>
      <c r="H100" s="96"/>
      <c r="I100" s="96"/>
      <c r="J100" s="96"/>
      <c r="K100" s="96"/>
      <c r="L100" s="96"/>
      <c r="M100" s="96"/>
      <c r="N100" s="96"/>
    </row>
    <row r="101" spans="5:14" ht="15">
      <c r="E101" s="96"/>
      <c r="F101" s="96"/>
      <c r="G101" s="96"/>
      <c r="H101" s="96"/>
      <c r="I101" s="96"/>
      <c r="J101" s="96"/>
      <c r="K101" s="96"/>
      <c r="L101" s="96"/>
      <c r="M101" s="96"/>
      <c r="N101" s="96"/>
    </row>
    <row r="102" spans="5:14" ht="15">
      <c r="E102" s="96"/>
      <c r="F102" s="96"/>
      <c r="G102" s="96"/>
      <c r="H102" s="96"/>
      <c r="I102" s="96"/>
      <c r="J102" s="96"/>
      <c r="K102" s="96"/>
      <c r="L102" s="96"/>
      <c r="M102" s="96"/>
      <c r="N102" s="96"/>
    </row>
    <row r="103" spans="5:14" ht="15">
      <c r="E103" s="96"/>
      <c r="F103" s="96"/>
      <c r="G103" s="96"/>
      <c r="H103" s="96"/>
      <c r="I103" s="96"/>
      <c r="J103" s="96"/>
      <c r="K103" s="96"/>
      <c r="L103" s="96"/>
      <c r="M103" s="96"/>
      <c r="N103" s="96"/>
    </row>
    <row r="104" spans="5:14" ht="15">
      <c r="E104" s="96"/>
      <c r="F104" s="96"/>
      <c r="G104" s="96"/>
      <c r="H104" s="96"/>
      <c r="I104" s="96"/>
      <c r="J104" s="96"/>
      <c r="K104" s="96"/>
      <c r="L104" s="96"/>
      <c r="M104" s="96"/>
      <c r="N104" s="96"/>
    </row>
    <row r="105" spans="5:14" ht="15">
      <c r="E105" s="96"/>
      <c r="F105" s="96"/>
      <c r="G105" s="96"/>
      <c r="H105" s="96"/>
      <c r="I105" s="96"/>
      <c r="J105" s="96"/>
      <c r="K105" s="96"/>
      <c r="L105" s="96"/>
      <c r="M105" s="96"/>
      <c r="N105" s="96"/>
    </row>
    <row r="106" spans="5:14" ht="15">
      <c r="E106" s="96"/>
      <c r="F106" s="96"/>
      <c r="G106" s="96"/>
      <c r="H106" s="96"/>
      <c r="I106" s="96"/>
      <c r="J106" s="96"/>
      <c r="K106" s="96"/>
      <c r="L106" s="96"/>
      <c r="M106" s="96"/>
      <c r="N106" s="96"/>
    </row>
    <row r="107" spans="5:14" ht="15">
      <c r="E107" s="96"/>
      <c r="F107" s="96"/>
      <c r="G107" s="96"/>
      <c r="H107" s="96"/>
      <c r="I107" s="96"/>
      <c r="J107" s="96"/>
      <c r="K107" s="96"/>
      <c r="L107" s="96"/>
      <c r="M107" s="96"/>
      <c r="N107" s="96"/>
    </row>
    <row r="108" spans="5:14" ht="15">
      <c r="E108" s="96"/>
      <c r="F108" s="96"/>
      <c r="G108" s="96"/>
      <c r="H108" s="96"/>
      <c r="I108" s="96"/>
      <c r="J108" s="96"/>
      <c r="K108" s="96"/>
      <c r="L108" s="96"/>
      <c r="M108" s="96"/>
      <c r="N108" s="96"/>
    </row>
    <row r="109" spans="5:14" ht="15">
      <c r="E109" s="96"/>
      <c r="F109" s="96"/>
      <c r="G109" s="96"/>
      <c r="H109" s="96"/>
      <c r="I109" s="96"/>
      <c r="J109" s="96"/>
      <c r="K109" s="96"/>
      <c r="L109" s="96"/>
      <c r="M109" s="96"/>
      <c r="N109" s="96"/>
    </row>
    <row r="110" spans="5:14" ht="15">
      <c r="E110" s="96"/>
      <c r="F110" s="96"/>
      <c r="G110" s="96"/>
      <c r="H110" s="96"/>
      <c r="I110" s="96"/>
      <c r="J110" s="96"/>
      <c r="K110" s="96"/>
      <c r="L110" s="96"/>
      <c r="M110" s="96"/>
      <c r="N110" s="96"/>
    </row>
    <row r="111" spans="5:14" ht="15">
      <c r="E111" s="96"/>
      <c r="F111" s="96"/>
      <c r="G111" s="96"/>
      <c r="H111" s="96"/>
      <c r="I111" s="96"/>
      <c r="J111" s="96"/>
      <c r="K111" s="96"/>
      <c r="L111" s="96"/>
      <c r="M111" s="96"/>
      <c r="N111" s="96"/>
    </row>
    <row r="112" spans="5:14" ht="15">
      <c r="E112" s="96"/>
      <c r="F112" s="96"/>
      <c r="G112" s="96"/>
      <c r="H112" s="96"/>
      <c r="I112" s="96"/>
      <c r="J112" s="96"/>
      <c r="K112" s="96"/>
      <c r="L112" s="96"/>
      <c r="M112" s="96"/>
      <c r="N112" s="96"/>
    </row>
    <row r="113" spans="5:14" ht="15">
      <c r="E113" s="96"/>
      <c r="F113" s="96"/>
      <c r="G113" s="96"/>
      <c r="H113" s="96"/>
      <c r="I113" s="96"/>
      <c r="J113" s="96"/>
      <c r="K113" s="96"/>
      <c r="L113" s="96"/>
      <c r="M113" s="96"/>
      <c r="N113" s="96"/>
    </row>
    <row r="114" spans="5:14" ht="15">
      <c r="E114" s="96"/>
      <c r="F114" s="96"/>
      <c r="G114" s="96"/>
      <c r="H114" s="96"/>
      <c r="I114" s="96"/>
      <c r="J114" s="96"/>
      <c r="K114" s="96"/>
      <c r="L114" s="96"/>
      <c r="M114" s="96"/>
      <c r="N114" s="96"/>
    </row>
    <row r="115" spans="5:14" ht="15">
      <c r="E115" s="96"/>
      <c r="F115" s="96"/>
      <c r="G115" s="96"/>
      <c r="H115" s="96"/>
      <c r="I115" s="96"/>
      <c r="J115" s="96"/>
      <c r="K115" s="96"/>
      <c r="L115" s="96"/>
      <c r="M115" s="96"/>
      <c r="N115" s="96"/>
    </row>
    <row r="116" spans="5:14" ht="15">
      <c r="E116" s="96"/>
      <c r="F116" s="96"/>
      <c r="G116" s="96"/>
      <c r="H116" s="96"/>
      <c r="I116" s="96"/>
      <c r="J116" s="96"/>
      <c r="K116" s="96"/>
      <c r="L116" s="96"/>
      <c r="M116" s="96"/>
      <c r="N116" s="96"/>
    </row>
    <row r="117" spans="5:14" ht="15">
      <c r="E117" s="96"/>
      <c r="F117" s="96"/>
      <c r="G117" s="96"/>
      <c r="H117" s="96"/>
      <c r="I117" s="96"/>
      <c r="J117" s="96"/>
      <c r="K117" s="96"/>
      <c r="L117" s="96"/>
      <c r="M117" s="96"/>
      <c r="N117" s="96"/>
    </row>
    <row r="118" spans="5:14" ht="15">
      <c r="E118" s="96"/>
      <c r="F118" s="96"/>
      <c r="G118" s="96"/>
      <c r="H118" s="96"/>
      <c r="I118" s="96"/>
      <c r="J118" s="96"/>
      <c r="K118" s="96"/>
      <c r="L118" s="96"/>
      <c r="M118" s="96"/>
      <c r="N118" s="96"/>
    </row>
    <row r="119" spans="5:14" ht="15">
      <c r="E119" s="96"/>
      <c r="F119" s="96"/>
      <c r="G119" s="96"/>
      <c r="H119" s="96"/>
      <c r="I119" s="96"/>
      <c r="J119" s="96"/>
      <c r="K119" s="96"/>
      <c r="L119" s="96"/>
      <c r="M119" s="96"/>
      <c r="N119" s="96"/>
    </row>
    <row r="120" spans="5:14" ht="15">
      <c r="E120" s="96"/>
      <c r="F120" s="96"/>
      <c r="G120" s="96"/>
      <c r="H120" s="96"/>
      <c r="I120" s="96"/>
      <c r="J120" s="96"/>
      <c r="K120" s="96"/>
      <c r="L120" s="96"/>
      <c r="M120" s="96"/>
      <c r="N120" s="96"/>
    </row>
    <row r="121" spans="5:14" ht="15">
      <c r="E121" s="96"/>
      <c r="F121" s="96"/>
      <c r="G121" s="96"/>
      <c r="H121" s="96"/>
      <c r="I121" s="96"/>
      <c r="J121" s="96"/>
      <c r="K121" s="96"/>
      <c r="L121" s="96"/>
      <c r="M121" s="96"/>
      <c r="N121" s="96"/>
    </row>
    <row r="122" spans="5:14" ht="15">
      <c r="E122" s="96"/>
      <c r="F122" s="96"/>
      <c r="G122" s="96"/>
      <c r="H122" s="96"/>
      <c r="I122" s="96"/>
      <c r="J122" s="96"/>
      <c r="K122" s="96"/>
      <c r="L122" s="96"/>
      <c r="M122" s="96"/>
      <c r="N122" s="96"/>
    </row>
    <row r="123" spans="5:14" ht="15">
      <c r="E123" s="96"/>
      <c r="F123" s="96"/>
      <c r="G123" s="96"/>
      <c r="H123" s="96"/>
      <c r="I123" s="96"/>
      <c r="J123" s="96"/>
      <c r="K123" s="96"/>
      <c r="L123" s="96"/>
      <c r="M123" s="96"/>
      <c r="N123" s="96"/>
    </row>
    <row r="124" spans="5:14" ht="15">
      <c r="E124" s="96"/>
      <c r="F124" s="96"/>
      <c r="G124" s="96"/>
      <c r="H124" s="96"/>
      <c r="I124" s="96"/>
      <c r="J124" s="96"/>
      <c r="K124" s="96"/>
      <c r="L124" s="96"/>
      <c r="M124" s="96"/>
      <c r="N124" s="96"/>
    </row>
    <row r="125" spans="5:14" ht="15">
      <c r="E125" s="96"/>
      <c r="F125" s="96"/>
      <c r="G125" s="96"/>
      <c r="H125" s="96"/>
      <c r="I125" s="96"/>
      <c r="J125" s="96"/>
      <c r="K125" s="96"/>
      <c r="L125" s="96"/>
      <c r="M125" s="96"/>
      <c r="N125" s="96"/>
    </row>
    <row r="126" spans="5:14" ht="15">
      <c r="E126" s="96"/>
      <c r="F126" s="96"/>
      <c r="G126" s="96"/>
      <c r="H126" s="96"/>
      <c r="I126" s="96"/>
      <c r="J126" s="96"/>
      <c r="K126" s="96"/>
      <c r="L126" s="96"/>
      <c r="M126" s="96"/>
      <c r="N126" s="96"/>
    </row>
    <row r="127" spans="5:14" ht="15">
      <c r="E127" s="96"/>
      <c r="F127" s="96"/>
      <c r="G127" s="96"/>
      <c r="H127" s="96"/>
      <c r="I127" s="96"/>
      <c r="J127" s="96"/>
      <c r="K127" s="96"/>
      <c r="L127" s="96"/>
      <c r="M127" s="96"/>
      <c r="N127" s="96"/>
    </row>
    <row r="128" spans="5:14" ht="15">
      <c r="E128" s="96"/>
      <c r="F128" s="96"/>
      <c r="G128" s="96"/>
      <c r="H128" s="96"/>
      <c r="I128" s="96"/>
      <c r="J128" s="96"/>
      <c r="K128" s="96"/>
      <c r="L128" s="96"/>
      <c r="M128" s="96"/>
      <c r="N128" s="96"/>
    </row>
    <row r="129" spans="5:14" ht="15">
      <c r="E129" s="96"/>
      <c r="F129" s="96"/>
      <c r="G129" s="96"/>
      <c r="H129" s="96"/>
      <c r="I129" s="96"/>
      <c r="J129" s="96"/>
      <c r="K129" s="96"/>
      <c r="L129" s="96"/>
      <c r="M129" s="96"/>
      <c r="N129" s="96"/>
    </row>
    <row r="130" spans="5:14" ht="15">
      <c r="E130" s="96"/>
      <c r="F130" s="96"/>
      <c r="G130" s="96"/>
      <c r="H130" s="96"/>
      <c r="I130" s="96"/>
      <c r="J130" s="96"/>
      <c r="K130" s="96"/>
      <c r="L130" s="96"/>
      <c r="M130" s="96"/>
      <c r="N130" s="96"/>
    </row>
    <row r="131" spans="5:14" ht="15">
      <c r="E131" s="96"/>
      <c r="F131" s="96"/>
      <c r="G131" s="96"/>
      <c r="H131" s="96"/>
      <c r="I131" s="96"/>
      <c r="J131" s="96"/>
      <c r="K131" s="96"/>
      <c r="L131" s="96"/>
      <c r="M131" s="96"/>
      <c r="N131" s="96"/>
    </row>
    <row r="132" spans="5:14" ht="15">
      <c r="E132" s="96"/>
      <c r="F132" s="96"/>
      <c r="G132" s="96"/>
      <c r="H132" s="96"/>
      <c r="I132" s="96"/>
      <c r="J132" s="96"/>
      <c r="K132" s="96"/>
      <c r="L132" s="96"/>
      <c r="M132" s="96"/>
      <c r="N132" s="96"/>
    </row>
    <row r="133" spans="5:14" ht="15">
      <c r="E133" s="96"/>
      <c r="F133" s="96"/>
      <c r="G133" s="96"/>
      <c r="H133" s="96"/>
      <c r="I133" s="96"/>
      <c r="J133" s="96"/>
      <c r="K133" s="96"/>
      <c r="L133" s="96"/>
      <c r="M133" s="96"/>
      <c r="N133" s="96"/>
    </row>
    <row r="134" spans="5:14" ht="15">
      <c r="E134" s="96"/>
      <c r="F134" s="96"/>
      <c r="G134" s="96"/>
      <c r="H134" s="96"/>
      <c r="I134" s="96"/>
      <c r="J134" s="96"/>
      <c r="K134" s="96"/>
      <c r="L134" s="96"/>
      <c r="M134" s="96"/>
      <c r="N134" s="96"/>
    </row>
    <row r="135" spans="5:14" ht="15">
      <c r="E135" s="96"/>
      <c r="F135" s="96"/>
      <c r="G135" s="96"/>
      <c r="H135" s="96"/>
      <c r="I135" s="96"/>
      <c r="J135" s="96"/>
      <c r="K135" s="96"/>
      <c r="L135" s="96"/>
      <c r="M135" s="96"/>
      <c r="N135" s="96"/>
    </row>
    <row r="136" spans="5:14" ht="15">
      <c r="E136" s="96"/>
      <c r="F136" s="96"/>
      <c r="G136" s="96"/>
      <c r="H136" s="96"/>
      <c r="I136" s="96"/>
      <c r="J136" s="96"/>
      <c r="K136" s="96"/>
      <c r="L136" s="96"/>
      <c r="M136" s="96"/>
      <c r="N136" s="96"/>
    </row>
    <row r="137" spans="5:14" ht="15">
      <c r="E137" s="96"/>
      <c r="F137" s="96"/>
      <c r="G137" s="96"/>
      <c r="H137" s="96"/>
      <c r="I137" s="96"/>
      <c r="J137" s="96"/>
      <c r="K137" s="96"/>
      <c r="L137" s="96"/>
      <c r="M137" s="96"/>
      <c r="N137" s="96"/>
    </row>
    <row r="138" spans="5:14" ht="15">
      <c r="E138" s="96"/>
      <c r="F138" s="96"/>
      <c r="G138" s="96"/>
      <c r="H138" s="96"/>
      <c r="I138" s="96"/>
      <c r="J138" s="96"/>
      <c r="K138" s="96"/>
      <c r="L138" s="96"/>
      <c r="M138" s="96"/>
      <c r="N138" s="96"/>
    </row>
    <row r="139" spans="5:14" ht="15">
      <c r="E139" s="96"/>
      <c r="F139" s="96"/>
      <c r="G139" s="96"/>
      <c r="H139" s="96"/>
      <c r="I139" s="96"/>
      <c r="J139" s="96"/>
      <c r="K139" s="96"/>
      <c r="L139" s="96"/>
      <c r="M139" s="96"/>
      <c r="N139" s="96"/>
    </row>
    <row r="140" spans="5:14" ht="15">
      <c r="E140" s="96"/>
      <c r="F140" s="96"/>
      <c r="G140" s="96"/>
      <c r="H140" s="96"/>
      <c r="I140" s="96"/>
      <c r="J140" s="96"/>
      <c r="K140" s="96"/>
      <c r="L140" s="96"/>
      <c r="M140" s="96"/>
      <c r="N140" s="96"/>
    </row>
    <row r="141" spans="5:14" ht="15">
      <c r="E141" s="96"/>
      <c r="F141" s="96"/>
      <c r="G141" s="96"/>
      <c r="H141" s="96"/>
      <c r="I141" s="96"/>
      <c r="J141" s="96"/>
      <c r="K141" s="96"/>
      <c r="L141" s="96"/>
      <c r="M141" s="96"/>
      <c r="N141" s="96"/>
    </row>
    <row r="142" spans="5:14" ht="15">
      <c r="E142" s="96"/>
      <c r="F142" s="96"/>
      <c r="G142" s="96"/>
      <c r="H142" s="96"/>
      <c r="I142" s="96"/>
      <c r="J142" s="96"/>
      <c r="K142" s="96"/>
      <c r="L142" s="96"/>
      <c r="M142" s="96"/>
      <c r="N142" s="96"/>
    </row>
    <row r="143" spans="5:14" ht="15">
      <c r="E143" s="96"/>
      <c r="F143" s="96"/>
      <c r="G143" s="96"/>
      <c r="H143" s="96"/>
      <c r="I143" s="96"/>
      <c r="J143" s="96"/>
      <c r="K143" s="96"/>
      <c r="L143" s="96"/>
      <c r="M143" s="96"/>
      <c r="N143" s="96"/>
    </row>
    <row r="144" spans="5:14" ht="15">
      <c r="E144" s="96"/>
      <c r="F144" s="96"/>
      <c r="G144" s="96"/>
      <c r="H144" s="96"/>
      <c r="I144" s="96"/>
      <c r="J144" s="96"/>
      <c r="K144" s="96"/>
      <c r="L144" s="96"/>
      <c r="M144" s="96"/>
      <c r="N144" s="96"/>
    </row>
    <row r="145" spans="5:14" ht="15">
      <c r="E145" s="96"/>
      <c r="F145" s="96"/>
      <c r="G145" s="96"/>
      <c r="H145" s="96"/>
      <c r="I145" s="96"/>
      <c r="J145" s="96"/>
      <c r="K145" s="96"/>
      <c r="L145" s="96"/>
      <c r="M145" s="96"/>
      <c r="N145" s="96"/>
    </row>
    <row r="146" spans="5:14" ht="15">
      <c r="E146" s="96"/>
      <c r="F146" s="96"/>
      <c r="G146" s="96"/>
      <c r="H146" s="96"/>
      <c r="I146" s="96"/>
      <c r="J146" s="96"/>
      <c r="K146" s="96"/>
      <c r="L146" s="96"/>
      <c r="M146" s="96"/>
      <c r="N146" s="96"/>
    </row>
    <row r="147" spans="5:14" ht="15">
      <c r="E147" s="96"/>
      <c r="F147" s="96"/>
      <c r="G147" s="96"/>
      <c r="H147" s="96"/>
      <c r="I147" s="96"/>
      <c r="J147" s="96"/>
      <c r="K147" s="96"/>
      <c r="L147" s="96"/>
      <c r="M147" s="96"/>
      <c r="N147" s="96"/>
    </row>
    <row r="148" spans="5:14" ht="15">
      <c r="E148" s="96"/>
      <c r="F148" s="96"/>
      <c r="G148" s="96"/>
      <c r="H148" s="96"/>
      <c r="I148" s="96"/>
      <c r="J148" s="96"/>
      <c r="K148" s="96"/>
      <c r="L148" s="96"/>
      <c r="M148" s="96"/>
      <c r="N148" s="96"/>
    </row>
    <row r="149" spans="5:14" ht="15">
      <c r="E149" s="96"/>
      <c r="F149" s="96"/>
      <c r="G149" s="96"/>
      <c r="H149" s="96"/>
      <c r="I149" s="96"/>
      <c r="J149" s="96"/>
      <c r="K149" s="96"/>
      <c r="L149" s="96"/>
      <c r="M149" s="96"/>
      <c r="N149" s="96"/>
    </row>
    <row r="150" spans="5:14" ht="15">
      <c r="E150" s="96"/>
      <c r="F150" s="96"/>
      <c r="G150" s="96"/>
      <c r="H150" s="96"/>
      <c r="I150" s="96"/>
      <c r="J150" s="96"/>
      <c r="K150" s="96"/>
      <c r="L150" s="96"/>
      <c r="M150" s="96"/>
      <c r="N150" s="96"/>
    </row>
    <row r="151" spans="5:14" ht="15">
      <c r="E151" s="96"/>
      <c r="F151" s="96"/>
      <c r="G151" s="96"/>
      <c r="H151" s="96"/>
      <c r="I151" s="96"/>
      <c r="J151" s="96"/>
      <c r="K151" s="96"/>
      <c r="L151" s="96"/>
      <c r="M151" s="96"/>
      <c r="N151" s="96"/>
    </row>
    <row r="152" spans="5:14" ht="15">
      <c r="E152" s="96"/>
      <c r="F152" s="96"/>
      <c r="G152" s="96"/>
      <c r="H152" s="96"/>
      <c r="I152" s="96"/>
      <c r="J152" s="96"/>
      <c r="K152" s="96"/>
      <c r="L152" s="96"/>
      <c r="M152" s="96"/>
      <c r="N152" s="96"/>
    </row>
    <row r="153" spans="5:14" ht="15">
      <c r="E153" s="96"/>
      <c r="F153" s="96"/>
      <c r="G153" s="96"/>
      <c r="H153" s="96"/>
      <c r="I153" s="96"/>
      <c r="J153" s="96"/>
      <c r="K153" s="96"/>
      <c r="L153" s="96"/>
      <c r="M153" s="96"/>
      <c r="N153" s="96"/>
    </row>
    <row r="154" spans="5:14" ht="15">
      <c r="E154" s="96"/>
      <c r="F154" s="96"/>
      <c r="G154" s="96"/>
      <c r="H154" s="96"/>
      <c r="I154" s="96"/>
      <c r="J154" s="96"/>
      <c r="K154" s="96"/>
      <c r="L154" s="96"/>
      <c r="M154" s="96"/>
      <c r="N154" s="96"/>
    </row>
    <row r="155" spans="5:14" ht="15">
      <c r="E155" s="96"/>
      <c r="F155" s="96"/>
      <c r="G155" s="96"/>
      <c r="H155" s="96"/>
      <c r="I155" s="96"/>
      <c r="J155" s="96"/>
      <c r="K155" s="96"/>
      <c r="L155" s="96"/>
      <c r="M155" s="96"/>
      <c r="N155" s="96"/>
    </row>
    <row r="156" spans="5:14" ht="15">
      <c r="E156" s="96"/>
      <c r="F156" s="96"/>
      <c r="G156" s="96"/>
      <c r="H156" s="96"/>
      <c r="I156" s="96"/>
      <c r="J156" s="96"/>
      <c r="K156" s="96"/>
      <c r="L156" s="96"/>
      <c r="M156" s="96"/>
      <c r="N156" s="96"/>
    </row>
    <row r="157" spans="5:14" ht="15">
      <c r="E157" s="96"/>
      <c r="F157" s="96"/>
      <c r="G157" s="96"/>
      <c r="H157" s="96"/>
      <c r="I157" s="96"/>
      <c r="J157" s="96"/>
      <c r="K157" s="96"/>
      <c r="L157" s="96"/>
      <c r="M157" s="96"/>
      <c r="N157" s="96"/>
    </row>
    <row r="158" spans="5:14" ht="15">
      <c r="E158" s="96"/>
      <c r="F158" s="96"/>
      <c r="G158" s="96"/>
      <c r="H158" s="96"/>
      <c r="I158" s="96"/>
      <c r="J158" s="96"/>
      <c r="K158" s="96"/>
      <c r="L158" s="96"/>
      <c r="M158" s="96"/>
      <c r="N158" s="96"/>
    </row>
    <row r="159" spans="5:14" ht="15">
      <c r="E159" s="96"/>
      <c r="F159" s="96"/>
      <c r="G159" s="96"/>
      <c r="H159" s="96"/>
      <c r="I159" s="96"/>
      <c r="J159" s="96"/>
      <c r="K159" s="96"/>
      <c r="L159" s="96"/>
      <c r="M159" s="96"/>
      <c r="N159" s="96"/>
    </row>
    <row r="160" spans="5:14" ht="15">
      <c r="E160" s="96"/>
      <c r="F160" s="96"/>
      <c r="G160" s="96"/>
      <c r="H160" s="96"/>
      <c r="I160" s="96"/>
      <c r="J160" s="96"/>
      <c r="K160" s="96"/>
      <c r="L160" s="96"/>
      <c r="M160" s="96"/>
      <c r="N160" s="96"/>
    </row>
    <row r="161" spans="5:14" ht="15">
      <c r="E161" s="96"/>
      <c r="F161" s="96"/>
      <c r="G161" s="96"/>
      <c r="H161" s="96"/>
      <c r="I161" s="96"/>
      <c r="J161" s="96"/>
      <c r="K161" s="96"/>
      <c r="L161" s="96"/>
      <c r="M161" s="96"/>
      <c r="N161" s="96"/>
    </row>
    <row r="162" spans="5:14" ht="15">
      <c r="E162" s="96"/>
      <c r="F162" s="96"/>
      <c r="G162" s="96"/>
      <c r="H162" s="96"/>
      <c r="I162" s="96"/>
      <c r="J162" s="96"/>
      <c r="K162" s="96"/>
      <c r="L162" s="96"/>
      <c r="M162" s="96"/>
      <c r="N162" s="96"/>
    </row>
    <row r="163" spans="5:14" ht="15">
      <c r="E163" s="96"/>
      <c r="F163" s="96"/>
      <c r="G163" s="96"/>
      <c r="H163" s="96"/>
      <c r="I163" s="96"/>
      <c r="J163" s="96"/>
      <c r="K163" s="96"/>
      <c r="L163" s="96"/>
      <c r="M163" s="96"/>
      <c r="N163" s="96"/>
    </row>
    <row r="164" spans="5:14" ht="15">
      <c r="E164" s="96"/>
      <c r="F164" s="96"/>
      <c r="G164" s="96"/>
      <c r="H164" s="96"/>
      <c r="I164" s="96"/>
      <c r="J164" s="96"/>
      <c r="K164" s="96"/>
      <c r="L164" s="96"/>
      <c r="M164" s="96"/>
      <c r="N164" s="96"/>
    </row>
    <row r="165" spans="5:14" ht="15">
      <c r="E165" s="96"/>
      <c r="F165" s="96"/>
      <c r="G165" s="96"/>
      <c r="H165" s="96"/>
      <c r="I165" s="96"/>
      <c r="J165" s="96"/>
      <c r="K165" s="96"/>
      <c r="L165" s="96"/>
      <c r="M165" s="96"/>
      <c r="N165" s="96"/>
    </row>
    <row r="166" spans="5:14" ht="15">
      <c r="E166" s="96"/>
      <c r="F166" s="96"/>
      <c r="G166" s="96"/>
      <c r="H166" s="96"/>
      <c r="I166" s="96"/>
      <c r="J166" s="96"/>
      <c r="K166" s="96"/>
      <c r="L166" s="96"/>
      <c r="M166" s="96"/>
      <c r="N166" s="96"/>
    </row>
    <row r="167" spans="5:14" ht="15">
      <c r="E167" s="96"/>
      <c r="F167" s="96"/>
      <c r="G167" s="96"/>
      <c r="H167" s="96"/>
      <c r="I167" s="96"/>
      <c r="J167" s="96"/>
      <c r="K167" s="96"/>
      <c r="L167" s="96"/>
      <c r="M167" s="96"/>
      <c r="N167" s="96"/>
    </row>
    <row r="168" spans="5:14" ht="15">
      <c r="E168" s="96"/>
      <c r="F168" s="96"/>
      <c r="G168" s="96"/>
      <c r="H168" s="96"/>
      <c r="I168" s="96"/>
      <c r="J168" s="96"/>
      <c r="K168" s="96"/>
      <c r="L168" s="96"/>
      <c r="M168" s="96"/>
      <c r="N168" s="96"/>
    </row>
    <row r="169" spans="5:14" ht="15">
      <c r="E169" s="96"/>
      <c r="F169" s="96"/>
      <c r="G169" s="96"/>
      <c r="H169" s="96"/>
      <c r="I169" s="96"/>
      <c r="J169" s="96"/>
      <c r="K169" s="96"/>
      <c r="L169" s="96"/>
      <c r="M169" s="96"/>
      <c r="N169" s="96"/>
    </row>
    <row r="170" spans="5:14" ht="15">
      <c r="E170" s="96"/>
      <c r="F170" s="96"/>
      <c r="G170" s="96"/>
      <c r="H170" s="96"/>
      <c r="I170" s="96"/>
      <c r="J170" s="96"/>
      <c r="K170" s="96"/>
      <c r="L170" s="96"/>
      <c r="M170" s="96"/>
      <c r="N170" s="96"/>
    </row>
    <row r="171" spans="5:14" ht="15">
      <c r="E171" s="96"/>
      <c r="F171" s="96"/>
      <c r="G171" s="96"/>
      <c r="H171" s="96"/>
      <c r="I171" s="96"/>
      <c r="J171" s="96"/>
      <c r="K171" s="96"/>
      <c r="L171" s="96"/>
      <c r="M171" s="96"/>
      <c r="N171" s="96"/>
    </row>
    <row r="172" spans="5:14" ht="15">
      <c r="E172" s="96"/>
      <c r="F172" s="96"/>
      <c r="G172" s="96"/>
      <c r="H172" s="96"/>
      <c r="I172" s="96"/>
      <c r="J172" s="96"/>
      <c r="K172" s="96"/>
      <c r="L172" s="96"/>
      <c r="M172" s="96"/>
      <c r="N172" s="96"/>
    </row>
    <row r="173" spans="5:14" ht="15">
      <c r="E173" s="96"/>
      <c r="F173" s="96"/>
      <c r="G173" s="96"/>
      <c r="H173" s="96"/>
      <c r="I173" s="96"/>
      <c r="J173" s="96"/>
      <c r="K173" s="96"/>
      <c r="L173" s="96"/>
      <c r="M173" s="96"/>
      <c r="N173" s="96"/>
    </row>
    <row r="174" spans="5:14" ht="15">
      <c r="E174" s="96"/>
      <c r="F174" s="96"/>
      <c r="G174" s="96"/>
      <c r="H174" s="96"/>
      <c r="I174" s="96"/>
      <c r="J174" s="96"/>
      <c r="K174" s="96"/>
      <c r="L174" s="96"/>
      <c r="M174" s="96"/>
      <c r="N174" s="96"/>
    </row>
    <row r="175" spans="5:14" ht="15">
      <c r="E175" s="96"/>
      <c r="F175" s="96"/>
      <c r="G175" s="96"/>
      <c r="H175" s="96"/>
      <c r="I175" s="96"/>
      <c r="J175" s="96"/>
      <c r="K175" s="96"/>
      <c r="L175" s="96"/>
      <c r="M175" s="96"/>
      <c r="N175" s="96"/>
    </row>
    <row r="176" spans="5:14" ht="15">
      <c r="E176" s="96"/>
      <c r="F176" s="96"/>
      <c r="G176" s="96"/>
      <c r="H176" s="96"/>
      <c r="I176" s="96"/>
      <c r="J176" s="96"/>
      <c r="K176" s="96"/>
      <c r="L176" s="96"/>
      <c r="M176" s="96"/>
      <c r="N176" s="96"/>
    </row>
    <row r="177" spans="5:14" ht="15">
      <c r="E177" s="96"/>
      <c r="F177" s="96"/>
      <c r="G177" s="96"/>
      <c r="H177" s="96"/>
      <c r="I177" s="96"/>
      <c r="J177" s="96"/>
      <c r="K177" s="96"/>
      <c r="L177" s="96"/>
      <c r="M177" s="96"/>
      <c r="N177" s="96"/>
    </row>
    <row r="178" spans="5:14" ht="15">
      <c r="E178" s="96"/>
      <c r="F178" s="96"/>
      <c r="G178" s="96"/>
      <c r="H178" s="96"/>
      <c r="I178" s="96"/>
      <c r="J178" s="96"/>
      <c r="K178" s="96"/>
      <c r="L178" s="96"/>
      <c r="M178" s="96"/>
      <c r="N178" s="96"/>
    </row>
    <row r="179" spans="5:14" ht="15">
      <c r="E179" s="96"/>
      <c r="F179" s="96"/>
      <c r="G179" s="96"/>
      <c r="H179" s="96"/>
      <c r="I179" s="96"/>
      <c r="J179" s="96"/>
      <c r="K179" s="96"/>
      <c r="L179" s="96"/>
      <c r="M179" s="96"/>
      <c r="N179" s="96"/>
    </row>
    <row r="180" spans="5:14" ht="15">
      <c r="E180" s="96"/>
      <c r="F180" s="96"/>
      <c r="G180" s="96"/>
      <c r="H180" s="96"/>
      <c r="I180" s="96"/>
      <c r="J180" s="96"/>
      <c r="K180" s="96"/>
      <c r="L180" s="96"/>
      <c r="M180" s="96"/>
      <c r="N180" s="96"/>
    </row>
    <row r="181" spans="5:14" ht="15">
      <c r="E181" s="96"/>
      <c r="F181" s="96"/>
      <c r="G181" s="96"/>
      <c r="H181" s="96"/>
      <c r="I181" s="96"/>
      <c r="J181" s="96"/>
      <c r="K181" s="96"/>
      <c r="L181" s="96"/>
      <c r="M181" s="96"/>
      <c r="N181" s="96"/>
    </row>
    <row r="182" spans="5:14" ht="15">
      <c r="E182" s="96"/>
      <c r="F182" s="96"/>
      <c r="G182" s="96"/>
      <c r="H182" s="96"/>
      <c r="I182" s="96"/>
      <c r="J182" s="96"/>
      <c r="K182" s="96"/>
      <c r="L182" s="96"/>
      <c r="M182" s="96"/>
      <c r="N182" s="96"/>
    </row>
    <row r="183" spans="5:14" ht="15">
      <c r="E183" s="96"/>
      <c r="F183" s="96"/>
      <c r="G183" s="96"/>
      <c r="H183" s="96"/>
      <c r="I183" s="96"/>
      <c r="J183" s="96"/>
      <c r="K183" s="96"/>
      <c r="L183" s="96"/>
      <c r="M183" s="96"/>
      <c r="N183" s="96"/>
    </row>
    <row r="184" spans="5:14" ht="15">
      <c r="E184" s="96"/>
      <c r="F184" s="96"/>
      <c r="G184" s="96"/>
      <c r="H184" s="96"/>
      <c r="I184" s="96"/>
      <c r="J184" s="96"/>
      <c r="K184" s="96"/>
      <c r="L184" s="96"/>
      <c r="M184" s="96"/>
      <c r="N184" s="96"/>
    </row>
    <row r="185" spans="5:14" ht="15">
      <c r="E185" s="96"/>
      <c r="F185" s="96"/>
      <c r="G185" s="96"/>
      <c r="H185" s="96"/>
      <c r="I185" s="96"/>
      <c r="J185" s="96"/>
      <c r="K185" s="96"/>
      <c r="L185" s="96"/>
      <c r="M185" s="96"/>
      <c r="N185" s="96"/>
    </row>
    <row r="186" spans="5:14" ht="15">
      <c r="E186" s="96"/>
      <c r="F186" s="96"/>
      <c r="G186" s="96"/>
      <c r="H186" s="96"/>
      <c r="I186" s="96"/>
      <c r="J186" s="96"/>
      <c r="K186" s="96"/>
      <c r="L186" s="96"/>
      <c r="M186" s="96"/>
      <c r="N186" s="96"/>
    </row>
    <row r="187" spans="5:14" ht="15">
      <c r="E187" s="96"/>
      <c r="F187" s="96"/>
      <c r="G187" s="96"/>
      <c r="H187" s="96"/>
      <c r="I187" s="96"/>
      <c r="J187" s="96"/>
      <c r="K187" s="96"/>
      <c r="L187" s="96"/>
      <c r="M187" s="96"/>
      <c r="N187" s="96"/>
    </row>
    <row r="188" spans="5:14" ht="15">
      <c r="E188" s="96"/>
      <c r="F188" s="96"/>
      <c r="G188" s="96"/>
      <c r="H188" s="96"/>
      <c r="I188" s="96"/>
      <c r="J188" s="96"/>
      <c r="K188" s="96"/>
      <c r="L188" s="96"/>
      <c r="M188" s="96"/>
      <c r="N188" s="96"/>
    </row>
    <row r="189" spans="5:14" ht="15">
      <c r="E189" s="96"/>
      <c r="F189" s="96"/>
      <c r="G189" s="96"/>
      <c r="H189" s="96"/>
      <c r="I189" s="96"/>
      <c r="J189" s="96"/>
      <c r="K189" s="96"/>
      <c r="L189" s="96"/>
      <c r="M189" s="96"/>
      <c r="N189" s="96"/>
    </row>
    <row r="190" spans="5:14" ht="15">
      <c r="E190" s="96"/>
      <c r="F190" s="96"/>
      <c r="G190" s="96"/>
      <c r="H190" s="96"/>
      <c r="I190" s="96"/>
      <c r="J190" s="96"/>
      <c r="K190" s="96"/>
      <c r="L190" s="96"/>
      <c r="M190" s="96"/>
      <c r="N190" s="96"/>
    </row>
    <row r="191" spans="5:14" ht="15">
      <c r="E191" s="96"/>
      <c r="F191" s="96"/>
      <c r="G191" s="96"/>
      <c r="H191" s="96"/>
      <c r="I191" s="96"/>
      <c r="J191" s="96"/>
      <c r="K191" s="96"/>
      <c r="L191" s="96"/>
      <c r="M191" s="96"/>
      <c r="N191" s="96"/>
    </row>
    <row r="192" spans="5:14">
      <c r="E192" s="79"/>
      <c r="F192" s="79"/>
      <c r="G192" s="79"/>
      <c r="H192" s="79"/>
      <c r="I192" s="79"/>
      <c r="J192" s="139"/>
      <c r="K192" s="139"/>
      <c r="L192" s="139"/>
      <c r="M192" s="139"/>
      <c r="N192" s="139"/>
    </row>
    <row r="193" spans="5:14">
      <c r="E193" s="79"/>
      <c r="F193" s="79"/>
      <c r="G193" s="79"/>
      <c r="H193" s="79"/>
      <c r="I193" s="79"/>
      <c r="J193" s="139"/>
      <c r="K193" s="139"/>
      <c r="L193" s="139"/>
      <c r="M193" s="139"/>
      <c r="N193" s="139"/>
    </row>
    <row r="194" spans="5:14">
      <c r="E194" s="82"/>
      <c r="F194" s="82"/>
      <c r="G194" s="82"/>
      <c r="H194" s="82"/>
      <c r="I194" s="82"/>
      <c r="J194" s="213"/>
      <c r="K194" s="213"/>
      <c r="L194" s="213"/>
      <c r="M194" s="213"/>
      <c r="N194" s="213"/>
    </row>
    <row r="195" spans="5:14">
      <c r="E195" s="82"/>
      <c r="F195" s="82"/>
      <c r="G195" s="82"/>
      <c r="H195" s="82"/>
      <c r="I195" s="82"/>
      <c r="J195" s="213"/>
      <c r="K195" s="213"/>
      <c r="L195" s="213"/>
      <c r="M195" s="213"/>
      <c r="N195" s="213"/>
    </row>
    <row r="196" spans="5:14">
      <c r="E196" s="82"/>
      <c r="F196" s="82"/>
      <c r="G196" s="82"/>
      <c r="H196" s="82"/>
      <c r="I196" s="82"/>
      <c r="J196" s="213"/>
      <c r="K196" s="213"/>
      <c r="L196" s="213"/>
      <c r="M196" s="213"/>
      <c r="N196" s="213"/>
    </row>
    <row r="197" spans="5:14">
      <c r="E197" s="82"/>
      <c r="F197" s="82"/>
      <c r="G197" s="82"/>
      <c r="H197" s="82"/>
      <c r="I197" s="82"/>
      <c r="J197" s="213"/>
      <c r="K197" s="213"/>
      <c r="L197" s="213"/>
      <c r="M197" s="213"/>
      <c r="N197" s="213"/>
    </row>
    <row r="198" spans="5:14">
      <c r="E198" s="82"/>
      <c r="F198" s="82"/>
      <c r="G198" s="82"/>
      <c r="H198" s="82"/>
      <c r="I198" s="82"/>
      <c r="J198" s="213"/>
      <c r="K198" s="213"/>
      <c r="L198" s="213"/>
      <c r="M198" s="213"/>
      <c r="N198" s="213"/>
    </row>
    <row r="199" spans="5:14">
      <c r="E199" s="82"/>
      <c r="F199" s="82"/>
      <c r="G199" s="82"/>
      <c r="H199" s="82"/>
      <c r="I199" s="82"/>
      <c r="J199" s="213"/>
      <c r="K199" s="213"/>
      <c r="L199" s="213"/>
      <c r="M199" s="213"/>
      <c r="N199" s="213"/>
    </row>
    <row r="200" spans="5:14">
      <c r="E200" s="82"/>
      <c r="F200" s="82"/>
      <c r="G200" s="82"/>
      <c r="H200" s="82"/>
      <c r="I200" s="82"/>
      <c r="J200" s="213"/>
      <c r="K200" s="213"/>
      <c r="L200" s="213"/>
      <c r="M200" s="213"/>
      <c r="N200" s="213"/>
    </row>
    <row r="201" spans="5:14">
      <c r="E201" s="82"/>
      <c r="F201" s="82"/>
      <c r="G201" s="82"/>
      <c r="H201" s="82"/>
      <c r="I201" s="82"/>
      <c r="J201" s="213"/>
      <c r="K201" s="213"/>
      <c r="L201" s="213"/>
      <c r="M201" s="213"/>
      <c r="N201" s="213"/>
    </row>
    <row r="202" spans="5:14">
      <c r="E202" s="82"/>
      <c r="F202" s="82"/>
      <c r="G202" s="82"/>
      <c r="H202" s="82"/>
      <c r="I202" s="82"/>
      <c r="J202" s="213"/>
      <c r="K202" s="213"/>
      <c r="L202" s="213"/>
      <c r="M202" s="213"/>
      <c r="N202" s="213"/>
    </row>
    <row r="203" spans="5:14">
      <c r="E203" s="82"/>
      <c r="F203" s="82"/>
      <c r="G203" s="82"/>
      <c r="H203" s="82"/>
      <c r="I203" s="82"/>
      <c r="J203" s="213"/>
      <c r="K203" s="213"/>
      <c r="L203" s="213"/>
      <c r="M203" s="213"/>
      <c r="N203" s="213"/>
    </row>
    <row r="204" spans="5:14">
      <c r="E204" s="82"/>
      <c r="F204" s="82"/>
      <c r="G204" s="82"/>
      <c r="H204" s="82"/>
      <c r="I204" s="82"/>
      <c r="J204" s="213"/>
      <c r="K204" s="213"/>
      <c r="L204" s="213"/>
      <c r="M204" s="213"/>
      <c r="N204" s="213"/>
    </row>
    <row r="205" spans="5:14">
      <c r="E205" s="82"/>
      <c r="F205" s="82"/>
      <c r="G205" s="82"/>
      <c r="H205" s="82"/>
      <c r="I205" s="82"/>
      <c r="J205" s="213"/>
      <c r="K205" s="213"/>
      <c r="L205" s="213"/>
      <c r="M205" s="213"/>
      <c r="N205" s="213"/>
    </row>
    <row r="206" spans="5:14">
      <c r="E206" s="82"/>
      <c r="F206" s="82"/>
      <c r="G206" s="82"/>
      <c r="H206" s="82"/>
      <c r="I206" s="82"/>
      <c r="J206" s="213"/>
      <c r="K206" s="213"/>
      <c r="L206" s="213"/>
      <c r="M206" s="213"/>
      <c r="N206" s="213"/>
    </row>
    <row r="207" spans="5:14">
      <c r="E207" s="79"/>
      <c r="F207" s="79"/>
      <c r="G207" s="79"/>
      <c r="H207" s="79"/>
      <c r="I207" s="79"/>
      <c r="J207" s="139"/>
      <c r="K207" s="139"/>
      <c r="L207" s="139"/>
      <c r="M207" s="139"/>
      <c r="N207" s="139"/>
    </row>
    <row r="208" spans="5:14">
      <c r="E208" s="79"/>
      <c r="F208" s="79"/>
      <c r="G208" s="79"/>
      <c r="H208" s="79"/>
      <c r="I208" s="79"/>
      <c r="J208" s="139"/>
      <c r="K208" s="139"/>
      <c r="L208" s="139"/>
      <c r="M208" s="139"/>
      <c r="N208" s="139"/>
    </row>
    <row r="209" spans="5:14" ht="15">
      <c r="E209" s="54"/>
      <c r="F209" s="54"/>
      <c r="G209" s="54"/>
      <c r="H209" s="54"/>
      <c r="I209" s="54"/>
      <c r="J209" s="209"/>
      <c r="K209" s="209"/>
      <c r="L209" s="209"/>
      <c r="M209" s="209"/>
      <c r="N209" s="209"/>
    </row>
    <row r="210" spans="5:14" ht="15">
      <c r="E210" s="54"/>
      <c r="F210" s="54"/>
      <c r="G210" s="54"/>
      <c r="H210" s="54"/>
      <c r="I210" s="54"/>
      <c r="J210" s="209"/>
      <c r="K210" s="209"/>
      <c r="L210" s="209"/>
      <c r="M210" s="209"/>
      <c r="N210" s="209"/>
    </row>
    <row r="211" spans="5:14" ht="15">
      <c r="E211" s="78"/>
      <c r="F211" s="78"/>
      <c r="G211" s="78"/>
      <c r="H211" s="78"/>
      <c r="I211" s="78"/>
      <c r="J211" s="217"/>
      <c r="K211" s="217"/>
      <c r="L211" s="217"/>
      <c r="M211" s="217"/>
      <c r="N211" s="217"/>
    </row>
    <row r="212" spans="5:14" ht="15">
      <c r="E212" s="78"/>
      <c r="F212" s="78"/>
      <c r="G212" s="78"/>
      <c r="H212" s="78"/>
      <c r="I212" s="78"/>
      <c r="J212" s="217"/>
      <c r="K212" s="217"/>
      <c r="L212" s="217"/>
      <c r="M212" s="217"/>
      <c r="N212" s="217"/>
    </row>
    <row r="213" spans="5:14" ht="15">
      <c r="E213" s="78"/>
      <c r="F213" s="78"/>
      <c r="G213" s="78"/>
      <c r="H213" s="78"/>
      <c r="I213" s="78"/>
      <c r="J213" s="217"/>
      <c r="K213" s="217"/>
      <c r="L213" s="217"/>
      <c r="M213" s="217"/>
      <c r="N213" s="217"/>
    </row>
    <row r="214" spans="5:14">
      <c r="E214" s="79"/>
      <c r="F214" s="79"/>
      <c r="G214" s="79"/>
      <c r="H214" s="79"/>
      <c r="I214" s="79"/>
      <c r="J214" s="139"/>
      <c r="K214" s="139"/>
      <c r="L214" s="139"/>
      <c r="M214" s="139"/>
      <c r="N214" s="139"/>
    </row>
    <row r="215" spans="5:14">
      <c r="E215" s="74"/>
      <c r="F215" s="74"/>
      <c r="G215" s="74"/>
      <c r="H215" s="74"/>
      <c r="I215" s="74"/>
      <c r="J215" s="211"/>
      <c r="K215" s="211"/>
      <c r="L215" s="211"/>
      <c r="M215" s="211"/>
      <c r="N215" s="211"/>
    </row>
    <row r="216" spans="5:14">
      <c r="E216" s="77"/>
      <c r="F216" s="77"/>
      <c r="G216" s="77"/>
      <c r="H216" s="77"/>
      <c r="I216" s="77"/>
      <c r="J216" s="138"/>
      <c r="K216" s="138"/>
      <c r="L216" s="138"/>
      <c r="M216" s="138"/>
      <c r="N216" s="138"/>
    </row>
    <row r="217" spans="5:14">
      <c r="E217" s="77"/>
      <c r="F217" s="77"/>
      <c r="G217" s="77"/>
      <c r="H217" s="77"/>
      <c r="I217" s="77"/>
      <c r="J217" s="138"/>
      <c r="K217" s="138"/>
      <c r="L217" s="138"/>
      <c r="M217" s="138"/>
      <c r="N217" s="138"/>
    </row>
    <row r="218" spans="5:14">
      <c r="E218" s="77"/>
      <c r="F218" s="77"/>
      <c r="G218" s="77"/>
      <c r="H218" s="77"/>
      <c r="I218" s="77"/>
      <c r="J218" s="138"/>
      <c r="K218" s="138"/>
      <c r="L218" s="138"/>
      <c r="M218" s="138"/>
      <c r="N218" s="138"/>
    </row>
    <row r="219" spans="5:14">
      <c r="E219" s="82"/>
      <c r="F219" s="82"/>
      <c r="G219" s="82"/>
      <c r="H219" s="82"/>
      <c r="I219" s="82"/>
      <c r="J219" s="213"/>
      <c r="K219" s="213"/>
      <c r="L219" s="213"/>
      <c r="M219" s="213"/>
      <c r="N219" s="213"/>
    </row>
    <row r="220" spans="5:14">
      <c r="E220" s="82"/>
      <c r="F220" s="82"/>
      <c r="G220" s="82"/>
      <c r="H220" s="82"/>
      <c r="I220" s="82"/>
      <c r="J220" s="213"/>
      <c r="K220" s="213"/>
      <c r="L220" s="213"/>
      <c r="M220" s="213"/>
      <c r="N220" s="213"/>
    </row>
    <row r="221" spans="5:14">
      <c r="E221" s="82"/>
      <c r="F221" s="82"/>
      <c r="G221" s="82"/>
      <c r="H221" s="82"/>
      <c r="I221" s="82"/>
      <c r="J221" s="213"/>
      <c r="K221" s="213"/>
      <c r="L221" s="213"/>
      <c r="M221" s="213"/>
      <c r="N221" s="213"/>
    </row>
    <row r="222" spans="5:14">
      <c r="E222" s="82"/>
      <c r="F222" s="82"/>
      <c r="G222" s="82"/>
      <c r="H222" s="82"/>
      <c r="I222" s="82"/>
      <c r="J222" s="213"/>
      <c r="K222" s="213"/>
      <c r="L222" s="213"/>
      <c r="M222" s="213"/>
      <c r="N222" s="213"/>
    </row>
    <row r="223" spans="5:14">
      <c r="E223" s="82"/>
      <c r="F223" s="82"/>
      <c r="G223" s="82"/>
      <c r="H223" s="82"/>
      <c r="I223" s="82"/>
      <c r="J223" s="213"/>
      <c r="K223" s="213"/>
      <c r="L223" s="213"/>
      <c r="M223" s="213"/>
      <c r="N223" s="213"/>
    </row>
    <row r="224" spans="5:14">
      <c r="E224" s="82"/>
      <c r="F224" s="82"/>
      <c r="G224" s="82"/>
      <c r="H224" s="82"/>
      <c r="I224" s="82"/>
      <c r="J224" s="213"/>
      <c r="K224" s="213"/>
      <c r="L224" s="213"/>
      <c r="M224" s="213"/>
      <c r="N224" s="213"/>
    </row>
    <row r="225" spans="5:14">
      <c r="E225" s="82"/>
      <c r="F225" s="82"/>
      <c r="G225" s="82"/>
      <c r="H225" s="82"/>
      <c r="I225" s="82"/>
      <c r="J225" s="213"/>
      <c r="K225" s="213"/>
      <c r="L225" s="213"/>
      <c r="M225" s="213"/>
      <c r="N225" s="213"/>
    </row>
    <row r="226" spans="5:14">
      <c r="E226" s="82"/>
      <c r="F226" s="82"/>
      <c r="G226" s="82"/>
      <c r="H226" s="82"/>
      <c r="I226" s="82"/>
      <c r="J226" s="213"/>
      <c r="K226" s="213"/>
      <c r="L226" s="213"/>
      <c r="M226" s="213"/>
      <c r="N226" s="213"/>
    </row>
    <row r="227" spans="5:14">
      <c r="E227" s="82"/>
      <c r="F227" s="82"/>
      <c r="G227" s="82"/>
      <c r="H227" s="82"/>
      <c r="I227" s="82"/>
      <c r="J227" s="213"/>
      <c r="K227" s="213"/>
      <c r="L227" s="213"/>
      <c r="M227" s="213"/>
      <c r="N227" s="213"/>
    </row>
    <row r="228" spans="5:14">
      <c r="E228" s="82"/>
      <c r="F228" s="82"/>
      <c r="G228" s="82"/>
      <c r="H228" s="82"/>
      <c r="I228" s="82"/>
      <c r="J228" s="213"/>
      <c r="K228" s="213"/>
      <c r="L228" s="213"/>
      <c r="M228" s="213"/>
      <c r="N228" s="213"/>
    </row>
    <row r="229" spans="5:14">
      <c r="E229" s="82"/>
      <c r="F229" s="82"/>
      <c r="G229" s="82"/>
      <c r="H229" s="82"/>
      <c r="I229" s="82"/>
      <c r="J229" s="213"/>
      <c r="K229" s="213"/>
      <c r="L229" s="213"/>
      <c r="M229" s="213"/>
      <c r="N229" s="213"/>
    </row>
    <row r="230" spans="5:14">
      <c r="E230" s="82"/>
      <c r="F230" s="82"/>
      <c r="G230" s="82"/>
      <c r="H230" s="82"/>
      <c r="I230" s="82"/>
      <c r="J230" s="213"/>
      <c r="K230" s="213"/>
      <c r="L230" s="213"/>
      <c r="M230" s="213"/>
      <c r="N230" s="213"/>
    </row>
    <row r="231" spans="5:14">
      <c r="E231" s="82"/>
      <c r="F231" s="82"/>
      <c r="G231" s="82"/>
      <c r="H231" s="82"/>
      <c r="I231" s="82"/>
      <c r="J231" s="213"/>
      <c r="K231" s="213"/>
      <c r="L231" s="213"/>
      <c r="M231" s="213"/>
      <c r="N231" s="213"/>
    </row>
    <row r="232" spans="5:14">
      <c r="E232" s="82"/>
      <c r="F232" s="82"/>
      <c r="G232" s="82"/>
      <c r="H232" s="82"/>
      <c r="I232" s="82"/>
      <c r="J232" s="213"/>
      <c r="K232" s="213"/>
      <c r="L232" s="213"/>
      <c r="M232" s="213"/>
      <c r="N232" s="213"/>
    </row>
    <row r="233" spans="5:14">
      <c r="E233" s="82"/>
      <c r="F233" s="82"/>
      <c r="G233" s="82"/>
      <c r="H233" s="82"/>
      <c r="I233" s="82"/>
      <c r="J233" s="213"/>
      <c r="K233" s="213"/>
      <c r="L233" s="213"/>
      <c r="M233" s="213"/>
      <c r="N233" s="213"/>
    </row>
    <row r="234" spans="5:14">
      <c r="E234" s="79"/>
      <c r="F234" s="79"/>
      <c r="G234" s="79"/>
      <c r="H234" s="79"/>
      <c r="I234" s="79"/>
      <c r="J234" s="139"/>
      <c r="K234" s="139"/>
      <c r="L234" s="139"/>
      <c r="M234" s="139"/>
      <c r="N234" s="139"/>
    </row>
    <row r="235" spans="5:14">
      <c r="E235" s="79"/>
      <c r="F235" s="79"/>
      <c r="G235" s="79"/>
      <c r="H235" s="79"/>
      <c r="I235" s="79"/>
      <c r="J235" s="139"/>
      <c r="K235" s="139"/>
      <c r="L235" s="139"/>
      <c r="M235" s="139"/>
      <c r="N235" s="139"/>
    </row>
    <row r="236" spans="5:14">
      <c r="E236" s="79"/>
      <c r="F236" s="79"/>
      <c r="G236" s="79"/>
      <c r="H236" s="79"/>
      <c r="I236" s="79"/>
      <c r="J236" s="139"/>
      <c r="K236" s="139"/>
      <c r="L236" s="139"/>
      <c r="M236" s="139"/>
      <c r="N236" s="139"/>
    </row>
    <row r="237" spans="5:14" ht="15">
      <c r="E237" s="78"/>
      <c r="F237" s="78"/>
      <c r="G237" s="78"/>
      <c r="H237" s="78"/>
      <c r="I237" s="78"/>
      <c r="J237" s="217"/>
      <c r="K237" s="217"/>
      <c r="L237" s="217"/>
      <c r="M237" s="217"/>
      <c r="N237" s="217"/>
    </row>
    <row r="238" spans="5:14" ht="15">
      <c r="E238" s="78"/>
      <c r="F238" s="78"/>
      <c r="G238" s="78"/>
      <c r="H238" s="78"/>
      <c r="I238" s="78"/>
      <c r="J238" s="217"/>
      <c r="K238" s="217"/>
      <c r="L238" s="217"/>
      <c r="M238" s="217"/>
      <c r="N238" s="217"/>
    </row>
    <row r="239" spans="5:14">
      <c r="E239" s="77"/>
      <c r="F239" s="77"/>
      <c r="G239" s="77"/>
      <c r="H239" s="77"/>
      <c r="I239" s="77"/>
      <c r="J239" s="138"/>
      <c r="K239" s="138"/>
      <c r="L239" s="138"/>
      <c r="M239" s="138"/>
      <c r="N239" s="138"/>
    </row>
    <row r="240" spans="5:14">
      <c r="E240" s="77"/>
      <c r="F240" s="77"/>
      <c r="G240" s="77"/>
      <c r="H240" s="77"/>
      <c r="I240" s="77"/>
      <c r="J240" s="138"/>
      <c r="K240" s="138"/>
      <c r="L240" s="138"/>
      <c r="M240" s="138"/>
      <c r="N240" s="138"/>
    </row>
    <row r="241" spans="5:14">
      <c r="E241" s="79"/>
      <c r="F241" s="79"/>
      <c r="G241" s="79"/>
      <c r="H241" s="79"/>
      <c r="I241" s="79"/>
      <c r="J241" s="139"/>
      <c r="K241" s="139"/>
      <c r="L241" s="139"/>
      <c r="M241" s="139"/>
      <c r="N241" s="139"/>
    </row>
    <row r="242" spans="5:14">
      <c r="E242" s="80"/>
      <c r="F242" s="80"/>
      <c r="G242" s="80"/>
      <c r="H242" s="80"/>
      <c r="I242" s="80"/>
      <c r="J242" s="140"/>
      <c r="K242" s="140"/>
      <c r="L242" s="140"/>
      <c r="M242" s="140"/>
      <c r="N242" s="140"/>
    </row>
    <row r="243" spans="5:14">
      <c r="E243" s="79"/>
      <c r="F243" s="79"/>
      <c r="G243" s="79"/>
      <c r="H243" s="79"/>
      <c r="I243" s="79"/>
      <c r="J243" s="139"/>
      <c r="K243" s="139"/>
      <c r="L243" s="139"/>
      <c r="M243" s="139"/>
      <c r="N243" s="139"/>
    </row>
    <row r="244" spans="5:14">
      <c r="E244" s="74"/>
      <c r="F244" s="74"/>
      <c r="G244" s="74"/>
      <c r="H244" s="74"/>
      <c r="I244" s="74"/>
      <c r="J244" s="211"/>
      <c r="K244" s="211"/>
      <c r="L244" s="211"/>
      <c r="M244" s="211"/>
      <c r="N244" s="211"/>
    </row>
    <row r="245" spans="5:14">
      <c r="E245" s="72"/>
      <c r="F245" s="72"/>
      <c r="G245" s="72"/>
      <c r="H245" s="72"/>
      <c r="I245" s="72"/>
      <c r="J245" s="72"/>
      <c r="K245" s="72"/>
      <c r="L245" s="72"/>
      <c r="M245" s="72"/>
      <c r="N245" s="72"/>
    </row>
    <row r="246" spans="5:14">
      <c r="E246" s="74"/>
      <c r="F246" s="74"/>
      <c r="G246" s="74"/>
      <c r="H246" s="74"/>
      <c r="I246" s="74"/>
      <c r="J246" s="211"/>
      <c r="K246" s="211"/>
      <c r="L246" s="211"/>
      <c r="M246" s="211"/>
      <c r="N246" s="211"/>
    </row>
  </sheetData>
  <mergeCells count="6">
    <mergeCell ref="R4:Z4"/>
    <mergeCell ref="E6:I6"/>
    <mergeCell ref="J6:N6"/>
    <mergeCell ref="E5:N5"/>
    <mergeCell ref="O5:Q5"/>
    <mergeCell ref="O6:Q6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16D0A7-3E77-4EC4-982E-1645BBCCFB42}">
  <dimension ref="A1:AR246"/>
  <sheetViews>
    <sheetView showGridLines="0" zoomScale="65" zoomScaleNormal="65" workbookViewId="0">
      <pane ySplit="8" topLeftCell="A66" activePane="bottomLeft" state="frozen"/>
      <selection pane="bottomLeft" activeCell="A13" sqref="A13:XFD24"/>
    </sheetView>
  </sheetViews>
  <sheetFormatPr defaultColWidth="9.140625" defaultRowHeight="18" outlineLevelRow="1" outlineLevelCol="1"/>
  <cols>
    <col min="1" max="1" width="9.140625" style="32"/>
    <col min="2" max="2" width="28.140625" style="32" customWidth="1"/>
    <col min="3" max="3" width="42.42578125" style="32" customWidth="1"/>
    <col min="4" max="4" width="23.28515625" style="32" bestFit="1" customWidth="1"/>
    <col min="5" max="6" width="13.28515625" style="135" bestFit="1" customWidth="1" outlineLevel="1"/>
    <col min="7" max="7" width="12.7109375" style="135" customWidth="1" outlineLevel="1"/>
    <col min="8" max="8" width="13.28515625" style="135" bestFit="1" customWidth="1" outlineLevel="1"/>
    <col min="9" max="9" width="12.85546875" style="135" bestFit="1" customWidth="1" outlineLevel="1"/>
    <col min="10" max="11" width="13.28515625" style="135" bestFit="1" customWidth="1" outlineLevel="1"/>
    <col min="12" max="12" width="12.7109375" style="135" customWidth="1" outlineLevel="1"/>
    <col min="13" max="13" width="13.28515625" style="135" bestFit="1" customWidth="1" outlineLevel="1"/>
    <col min="14" max="14" width="12.85546875" style="135" bestFit="1" customWidth="1" outlineLevel="1"/>
    <col min="15" max="17" width="25.7109375" style="32" customWidth="1"/>
    <col min="18" max="18" width="5.140625" style="32" customWidth="1"/>
    <col min="19" max="26" width="4.5703125" style="32" bestFit="1" customWidth="1"/>
    <col min="27" max="16384" width="9.140625" style="32"/>
  </cols>
  <sheetData>
    <row r="1" spans="1:44" s="67" customFormat="1" ht="33.75">
      <c r="A1" s="52" t="s">
        <v>413</v>
      </c>
      <c r="B1" s="76"/>
      <c r="C1" s="71"/>
      <c r="D1" s="68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3"/>
      <c r="Y1" s="73"/>
      <c r="Z1" s="73"/>
      <c r="AA1" s="73"/>
      <c r="AB1" s="69"/>
      <c r="AC1" s="69"/>
      <c r="AD1" s="69"/>
      <c r="AE1" s="69"/>
      <c r="AF1" s="69"/>
      <c r="AG1" s="69"/>
      <c r="AH1" s="69"/>
      <c r="AJ1" s="70"/>
      <c r="AK1" s="70"/>
      <c r="AL1" s="70"/>
      <c r="AM1" s="70"/>
      <c r="AN1" s="70"/>
      <c r="AO1" s="70"/>
      <c r="AP1" s="70"/>
      <c r="AQ1" s="70"/>
      <c r="AR1" s="70"/>
    </row>
    <row r="2" spans="1:44" s="67" customFormat="1" ht="30">
      <c r="A2" s="6" t="s">
        <v>566</v>
      </c>
      <c r="B2" s="76"/>
      <c r="D2" s="68"/>
      <c r="E2" s="72"/>
      <c r="F2" s="72"/>
      <c r="G2" s="72"/>
      <c r="H2" s="72"/>
      <c r="I2" s="72"/>
      <c r="J2" s="72"/>
      <c r="K2" s="72"/>
      <c r="L2" s="72"/>
      <c r="M2" s="72"/>
      <c r="N2" s="72"/>
      <c r="O2" s="68"/>
      <c r="P2" s="68"/>
      <c r="Q2" s="68"/>
      <c r="R2" s="50"/>
      <c r="S2" s="50"/>
      <c r="T2" s="50"/>
      <c r="U2" s="50"/>
      <c r="V2" s="50"/>
      <c r="W2" s="50"/>
      <c r="X2" s="50"/>
      <c r="Y2" s="50"/>
      <c r="Z2" s="50"/>
    </row>
    <row r="3" spans="1:44" s="67" customFormat="1">
      <c r="A3" s="76"/>
      <c r="B3" s="76"/>
      <c r="D3" s="68"/>
      <c r="E3" s="72"/>
      <c r="F3" s="72"/>
      <c r="G3" s="72"/>
      <c r="H3" s="72"/>
      <c r="I3" s="72"/>
      <c r="J3" s="72"/>
      <c r="K3" s="72"/>
      <c r="L3" s="72"/>
      <c r="M3" s="72"/>
      <c r="N3" s="72"/>
      <c r="O3" s="68"/>
      <c r="P3" s="68"/>
      <c r="Q3" s="68"/>
      <c r="R3" s="50"/>
      <c r="S3" s="50"/>
      <c r="T3" s="50"/>
      <c r="U3" s="50"/>
      <c r="V3" s="50"/>
      <c r="W3" s="50"/>
      <c r="X3" s="50"/>
      <c r="Y3" s="50"/>
      <c r="Z3" s="50"/>
    </row>
    <row r="4" spans="1:44" s="51" customFormat="1">
      <c r="E4" s="83"/>
      <c r="F4" s="83"/>
      <c r="G4" s="83"/>
      <c r="H4" s="83"/>
      <c r="I4" s="83"/>
      <c r="J4" s="83"/>
      <c r="K4" s="83"/>
      <c r="L4" s="83"/>
      <c r="M4" s="83"/>
      <c r="N4" s="83"/>
      <c r="R4" s="507" t="s">
        <v>46</v>
      </c>
      <c r="S4" s="508"/>
      <c r="T4" s="508"/>
      <c r="U4" s="508"/>
      <c r="V4" s="508"/>
      <c r="W4" s="508"/>
      <c r="X4" s="508"/>
      <c r="Y4" s="508"/>
      <c r="Z4" s="509"/>
    </row>
    <row r="5" spans="1:44" s="49" customFormat="1" ht="77.25" customHeight="1">
      <c r="A5" s="48" t="s">
        <v>38</v>
      </c>
      <c r="B5" s="22" t="s">
        <v>37</v>
      </c>
      <c r="C5" s="22" t="s">
        <v>47</v>
      </c>
      <c r="D5" s="224" t="s">
        <v>405</v>
      </c>
      <c r="E5" s="469" t="s">
        <v>190</v>
      </c>
      <c r="F5" s="470"/>
      <c r="G5" s="470"/>
      <c r="H5" s="470"/>
      <c r="I5" s="470"/>
      <c r="J5" s="470"/>
      <c r="K5" s="470"/>
      <c r="L5" s="470"/>
      <c r="M5" s="470"/>
      <c r="N5" s="471"/>
      <c r="O5" s="459" t="s">
        <v>48</v>
      </c>
      <c r="P5" s="460"/>
      <c r="Q5" s="461"/>
      <c r="R5" s="24" t="s">
        <v>20</v>
      </c>
      <c r="S5" s="25" t="s">
        <v>21</v>
      </c>
      <c r="T5" s="24" t="s">
        <v>22</v>
      </c>
      <c r="U5" s="25" t="s">
        <v>23</v>
      </c>
      <c r="V5" s="24" t="s">
        <v>24</v>
      </c>
      <c r="W5" s="25" t="s">
        <v>25</v>
      </c>
      <c r="X5" s="24" t="s">
        <v>26</v>
      </c>
      <c r="Y5" s="25" t="s">
        <v>27</v>
      </c>
      <c r="Z5" s="24" t="s">
        <v>28</v>
      </c>
      <c r="AA5" s="2"/>
      <c r="AB5" s="2"/>
    </row>
    <row r="6" spans="1:44" s="43" customFormat="1" ht="20.25">
      <c r="A6" s="34" t="s">
        <v>49</v>
      </c>
      <c r="B6" s="44"/>
      <c r="C6" s="42"/>
      <c r="D6" s="44"/>
      <c r="E6" s="474" t="s">
        <v>409</v>
      </c>
      <c r="F6" s="475"/>
      <c r="G6" s="475"/>
      <c r="H6" s="475"/>
      <c r="I6" s="475"/>
      <c r="J6" s="474" t="s">
        <v>408</v>
      </c>
      <c r="K6" s="475"/>
      <c r="L6" s="475"/>
      <c r="M6" s="475"/>
      <c r="N6" s="475"/>
      <c r="O6" s="510" t="s">
        <v>563</v>
      </c>
      <c r="P6" s="511"/>
      <c r="Q6" s="511"/>
      <c r="R6" s="46"/>
      <c r="S6" s="46"/>
      <c r="T6" s="46"/>
      <c r="U6" s="46"/>
      <c r="V6" s="46"/>
      <c r="W6" s="46"/>
      <c r="X6" s="46"/>
      <c r="Y6" s="46"/>
      <c r="Z6" s="46"/>
    </row>
    <row r="7" spans="1:44" s="61" customFormat="1" ht="20.25">
      <c r="A7" s="34"/>
      <c r="B7" s="44"/>
      <c r="C7" s="42"/>
      <c r="D7" s="44"/>
      <c r="E7" s="84" t="s">
        <v>185</v>
      </c>
      <c r="F7" s="84" t="s">
        <v>186</v>
      </c>
      <c r="G7" s="84" t="s">
        <v>187</v>
      </c>
      <c r="H7" s="84" t="s">
        <v>188</v>
      </c>
      <c r="I7" s="84" t="s">
        <v>189</v>
      </c>
      <c r="J7" s="84" t="s">
        <v>185</v>
      </c>
      <c r="K7" s="84" t="s">
        <v>186</v>
      </c>
      <c r="L7" s="84" t="s">
        <v>187</v>
      </c>
      <c r="M7" s="84" t="s">
        <v>188</v>
      </c>
      <c r="N7" s="84" t="s">
        <v>189</v>
      </c>
      <c r="O7" s="63" t="s">
        <v>409</v>
      </c>
      <c r="P7" s="63" t="s">
        <v>410</v>
      </c>
      <c r="Q7" s="63" t="s">
        <v>411</v>
      </c>
      <c r="R7" s="46"/>
      <c r="S7" s="46"/>
      <c r="T7" s="46"/>
      <c r="U7" s="46"/>
      <c r="V7" s="46"/>
      <c r="W7" s="46"/>
      <c r="X7" s="46"/>
      <c r="Y7" s="46"/>
      <c r="Z7" s="46"/>
    </row>
    <row r="8" spans="1:44" s="61" customFormat="1" ht="15">
      <c r="A8" s="45" t="s">
        <v>191</v>
      </c>
      <c r="B8" s="95"/>
      <c r="D8" s="95"/>
      <c r="E8" s="117">
        <v>58496280</v>
      </c>
      <c r="F8" s="117">
        <v>24226623</v>
      </c>
      <c r="G8" s="117">
        <v>38613751</v>
      </c>
      <c r="H8" s="117">
        <v>24462233</v>
      </c>
      <c r="I8" s="117">
        <v>12467757</v>
      </c>
      <c r="J8" s="117">
        <v>58496280</v>
      </c>
      <c r="K8" s="117">
        <v>24226623</v>
      </c>
      <c r="L8" s="117">
        <v>38613751</v>
      </c>
      <c r="M8" s="117">
        <v>24462233</v>
      </c>
      <c r="N8" s="117">
        <v>12467757</v>
      </c>
      <c r="O8" s="279"/>
      <c r="P8" s="279"/>
      <c r="Q8" s="279"/>
      <c r="R8" s="47"/>
      <c r="S8" s="47"/>
      <c r="T8" s="47"/>
      <c r="U8" s="47"/>
      <c r="V8" s="47"/>
      <c r="W8" s="47"/>
      <c r="X8" s="47"/>
      <c r="Y8" s="47"/>
      <c r="Z8" s="47"/>
    </row>
    <row r="9" spans="1:44" s="61" customFormat="1" ht="15">
      <c r="A9" s="45"/>
      <c r="B9" s="95"/>
      <c r="D9" s="95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279"/>
      <c r="P9" s="279"/>
      <c r="Q9" s="279"/>
      <c r="R9" s="47"/>
      <c r="S9" s="47"/>
      <c r="T9" s="47"/>
      <c r="U9" s="47"/>
      <c r="V9" s="47"/>
      <c r="W9" s="47"/>
      <c r="X9" s="47"/>
      <c r="Y9" s="47"/>
      <c r="Z9" s="47"/>
    </row>
    <row r="10" spans="1:44" s="43" customFormat="1" ht="20.25">
      <c r="B10" s="281" t="s">
        <v>229</v>
      </c>
      <c r="C10" s="282"/>
      <c r="O10" s="283"/>
      <c r="P10" s="283"/>
      <c r="Q10" s="283"/>
      <c r="R10" s="282"/>
      <c r="S10" s="282"/>
      <c r="T10" s="282"/>
      <c r="U10" s="282"/>
      <c r="V10" s="282"/>
      <c r="W10" s="282"/>
      <c r="X10" s="282"/>
      <c r="Y10" s="282"/>
      <c r="Z10" s="282"/>
    </row>
    <row r="11" spans="1:44" s="284" customFormat="1" ht="19.5" customHeight="1" outlineLevel="1">
      <c r="A11" s="284" t="s">
        <v>49</v>
      </c>
      <c r="B11" s="285" t="s">
        <v>50</v>
      </c>
      <c r="C11" s="286" t="s">
        <v>165</v>
      </c>
      <c r="D11" s="287">
        <v>7</v>
      </c>
      <c r="E11" s="117">
        <v>1795500</v>
      </c>
      <c r="F11" s="117">
        <v>919058.98905081535</v>
      </c>
      <c r="G11" s="117">
        <v>1284863.3010898139</v>
      </c>
      <c r="H11" s="117">
        <v>824308.45467190736</v>
      </c>
      <c r="I11" s="117">
        <v>244950.26607284142</v>
      </c>
      <c r="J11" s="117">
        <v>1775550</v>
      </c>
      <c r="K11" s="117">
        <v>908847.22250580636</v>
      </c>
      <c r="L11" s="117">
        <v>1270587.042188816</v>
      </c>
      <c r="M11" s="117">
        <v>815149.47184221947</v>
      </c>
      <c r="N11" s="117">
        <v>242228.59644980985</v>
      </c>
      <c r="O11" s="288">
        <v>52667.999999999985</v>
      </c>
      <c r="P11" s="288">
        <v>56363.999999999993</v>
      </c>
      <c r="Q11" s="288">
        <v>46045.999999999993</v>
      </c>
      <c r="R11" s="177"/>
      <c r="S11" s="11" t="s">
        <v>29</v>
      </c>
      <c r="T11" s="177"/>
      <c r="U11" s="11"/>
      <c r="V11" s="177"/>
      <c r="W11" s="11"/>
      <c r="X11" s="177"/>
      <c r="Y11" s="11"/>
      <c r="Z11" s="177"/>
    </row>
    <row r="12" spans="1:44" s="43" customFormat="1" ht="14.25" customHeight="1" outlineLevel="1">
      <c r="B12" s="282"/>
      <c r="C12" s="282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283"/>
      <c r="P12" s="283"/>
      <c r="Q12" s="283"/>
      <c r="R12" s="282"/>
      <c r="S12" s="282"/>
      <c r="T12" s="282"/>
      <c r="U12" s="282"/>
      <c r="V12" s="282"/>
      <c r="W12" s="282"/>
      <c r="X12" s="282"/>
      <c r="Y12" s="282"/>
      <c r="Z12" s="282"/>
    </row>
    <row r="13" spans="1:44" s="43" customFormat="1" ht="14.25" customHeight="1" outlineLevel="1">
      <c r="A13" s="289"/>
      <c r="B13" s="290"/>
      <c r="C13" s="282"/>
      <c r="D13" s="291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292"/>
      <c r="P13" s="292"/>
      <c r="Q13" s="292"/>
    </row>
    <row r="14" spans="1:44" s="293" customFormat="1" ht="19.5" customHeight="1" outlineLevel="1">
      <c r="A14" s="293" t="s">
        <v>49</v>
      </c>
      <c r="B14" s="294" t="s">
        <v>113</v>
      </c>
      <c r="C14" s="286" t="s">
        <v>122</v>
      </c>
      <c r="D14" s="295">
        <v>7</v>
      </c>
      <c r="E14" s="117">
        <v>1493800</v>
      </c>
      <c r="F14" s="117">
        <v>796726.56368443766</v>
      </c>
      <c r="G14" s="117">
        <v>834630.83591151598</v>
      </c>
      <c r="H14" s="117">
        <v>448387.60223567433</v>
      </c>
      <c r="I14" s="117">
        <v>132345.29126512905</v>
      </c>
      <c r="J14" s="117">
        <v>1432690</v>
      </c>
      <c r="K14" s="117">
        <v>764133.20426098339</v>
      </c>
      <c r="L14" s="117">
        <v>800486.84716968134</v>
      </c>
      <c r="M14" s="117">
        <v>430044.47305330582</v>
      </c>
      <c r="N14" s="117">
        <v>126931.16571337378</v>
      </c>
      <c r="O14" s="288">
        <v>25717.999999999993</v>
      </c>
      <c r="P14" s="288">
        <v>27719.999999999996</v>
      </c>
      <c r="Q14" s="288">
        <v>19557.999999999996</v>
      </c>
      <c r="R14" s="11"/>
      <c r="S14" s="11" t="s">
        <v>29</v>
      </c>
      <c r="T14" s="11"/>
      <c r="U14" s="11"/>
      <c r="V14" s="11"/>
      <c r="W14" s="11"/>
      <c r="X14" s="11"/>
      <c r="Y14" s="11"/>
      <c r="Z14" s="11"/>
    </row>
    <row r="15" spans="1:44" s="43" customFormat="1" ht="14.25" customHeight="1" outlineLevel="1">
      <c r="B15" s="282"/>
      <c r="C15" s="282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283"/>
      <c r="P15" s="283"/>
      <c r="Q15" s="283"/>
      <c r="R15" s="282"/>
      <c r="S15" s="282"/>
      <c r="T15" s="282"/>
      <c r="U15" s="282"/>
      <c r="V15" s="282"/>
      <c r="W15" s="282"/>
      <c r="X15" s="282"/>
      <c r="Y15" s="282"/>
      <c r="Z15" s="282"/>
    </row>
    <row r="16" spans="1:44" s="289" customFormat="1" ht="19.5" customHeight="1" outlineLevel="1">
      <c r="A16" s="289" t="s">
        <v>49</v>
      </c>
      <c r="B16" s="285" t="s">
        <v>113</v>
      </c>
      <c r="C16" s="286" t="s">
        <v>163</v>
      </c>
      <c r="D16" s="287"/>
      <c r="E16" s="117">
        <v>936050</v>
      </c>
      <c r="F16" s="117">
        <v>496397.67297745438</v>
      </c>
      <c r="G16" s="117">
        <v>410994.78797730617</v>
      </c>
      <c r="H16" s="117">
        <v>219877.7851133724</v>
      </c>
      <c r="I16" s="117">
        <v>55794.787073302061</v>
      </c>
      <c r="J16" s="117">
        <v>898220</v>
      </c>
      <c r="K16" s="117">
        <v>476331.46724086488</v>
      </c>
      <c r="L16" s="117">
        <v>394295.01290332153</v>
      </c>
      <c r="M16" s="117">
        <v>210903.08997625316</v>
      </c>
      <c r="N16" s="117">
        <v>53536.664290512315</v>
      </c>
      <c r="O16" s="288">
        <v>5614.4</v>
      </c>
      <c r="P16" s="288">
        <v>6265.6</v>
      </c>
      <c r="Q16" s="288">
        <v>4628.8</v>
      </c>
      <c r="R16" s="177"/>
      <c r="S16" s="11" t="s">
        <v>29</v>
      </c>
      <c r="T16" s="177"/>
      <c r="U16" s="11"/>
      <c r="V16" s="177"/>
      <c r="W16" s="11"/>
      <c r="X16" s="177"/>
      <c r="Y16" s="11"/>
      <c r="Z16" s="177"/>
    </row>
    <row r="17" spans="1:26" s="43" customFormat="1" ht="14.25" customHeight="1" outlineLevel="1">
      <c r="A17" s="289" t="s">
        <v>49</v>
      </c>
      <c r="B17" s="296" t="s">
        <v>113</v>
      </c>
      <c r="C17" s="282" t="s">
        <v>85</v>
      </c>
      <c r="D17" s="291">
        <v>4</v>
      </c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292"/>
      <c r="P17" s="292"/>
      <c r="Q17" s="292"/>
    </row>
    <row r="18" spans="1:26" s="43" customFormat="1" ht="14.25" customHeight="1" outlineLevel="1">
      <c r="A18" s="289" t="s">
        <v>49</v>
      </c>
      <c r="B18" s="296" t="s">
        <v>113</v>
      </c>
      <c r="C18" s="282" t="s">
        <v>86</v>
      </c>
      <c r="D18" s="291">
        <v>2</v>
      </c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292"/>
      <c r="P18" s="292"/>
      <c r="Q18" s="292"/>
    </row>
    <row r="19" spans="1:26" s="43" customFormat="1" ht="14.25" customHeight="1" outlineLevel="1">
      <c r="A19" s="289" t="s">
        <v>49</v>
      </c>
      <c r="B19" s="296" t="s">
        <v>113</v>
      </c>
      <c r="C19" s="282" t="s">
        <v>87</v>
      </c>
      <c r="D19" s="291">
        <v>3</v>
      </c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292"/>
      <c r="P19" s="292"/>
      <c r="Q19" s="292"/>
    </row>
    <row r="20" spans="1:26" s="43" customFormat="1" ht="14.25" customHeight="1" outlineLevel="1">
      <c r="A20" s="289" t="s">
        <v>49</v>
      </c>
      <c r="B20" s="296" t="s">
        <v>113</v>
      </c>
      <c r="C20" s="282" t="s">
        <v>88</v>
      </c>
      <c r="D20" s="291">
        <v>1</v>
      </c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292"/>
      <c r="P20" s="292"/>
      <c r="Q20" s="292"/>
    </row>
    <row r="21" spans="1:26" s="43" customFormat="1" ht="14.25" customHeight="1" outlineLevel="1">
      <c r="B21" s="282"/>
      <c r="C21" s="282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283"/>
      <c r="P21" s="283"/>
      <c r="Q21" s="283"/>
      <c r="R21" s="282"/>
      <c r="S21" s="282"/>
      <c r="T21" s="282"/>
      <c r="U21" s="282"/>
      <c r="V21" s="282"/>
      <c r="W21" s="282"/>
      <c r="X21" s="282"/>
      <c r="Y21" s="282"/>
      <c r="Z21" s="282"/>
    </row>
    <row r="22" spans="1:26" s="289" customFormat="1" ht="19.5" customHeight="1" outlineLevel="1">
      <c r="A22" s="289" t="s">
        <v>49</v>
      </c>
      <c r="B22" s="285" t="s">
        <v>113</v>
      </c>
      <c r="C22" s="286" t="s">
        <v>141</v>
      </c>
      <c r="D22" s="287"/>
      <c r="E22" s="117">
        <v>630500</v>
      </c>
      <c r="F22" s="117">
        <v>336660.90079712548</v>
      </c>
      <c r="G22" s="117">
        <v>373396.57773089933</v>
      </c>
      <c r="H22" s="117">
        <v>203109.28557157409</v>
      </c>
      <c r="I22" s="117">
        <v>58432.935342358338</v>
      </c>
      <c r="J22" s="117">
        <v>606250</v>
      </c>
      <c r="K22" s="117">
        <v>323712.02198085177</v>
      </c>
      <c r="L22" s="117">
        <v>359053.53928103833</v>
      </c>
      <c r="M22" s="117">
        <v>195302.54573778922</v>
      </c>
      <c r="N22" s="117">
        <v>56185.66811275958</v>
      </c>
      <c r="O22" s="288">
        <v>7405.199999999998</v>
      </c>
      <c r="P22" s="288">
        <v>8177.3999999999987</v>
      </c>
      <c r="Q22" s="288">
        <v>5642.9999999999991</v>
      </c>
      <c r="R22" s="177"/>
      <c r="S22" s="11" t="s">
        <v>29</v>
      </c>
      <c r="T22" s="177"/>
      <c r="U22" s="11"/>
      <c r="V22" s="177"/>
      <c r="W22" s="11"/>
      <c r="X22" s="177"/>
      <c r="Y22" s="11"/>
      <c r="Z22" s="177"/>
    </row>
    <row r="23" spans="1:26" s="43" customFormat="1" ht="14.25" customHeight="1" outlineLevel="1">
      <c r="A23" s="289" t="s">
        <v>49</v>
      </c>
      <c r="B23" s="296" t="s">
        <v>113</v>
      </c>
      <c r="C23" s="282" t="s">
        <v>142</v>
      </c>
      <c r="D23" s="291">
        <v>1</v>
      </c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292"/>
      <c r="P23" s="292"/>
      <c r="Q23" s="292"/>
    </row>
    <row r="24" spans="1:26" s="43" customFormat="1" ht="14.25" customHeight="1" outlineLevel="1">
      <c r="A24" s="289" t="s">
        <v>49</v>
      </c>
      <c r="B24" s="296" t="s">
        <v>113</v>
      </c>
      <c r="C24" s="282" t="s">
        <v>119</v>
      </c>
      <c r="D24" s="291">
        <v>3</v>
      </c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292"/>
      <c r="P24" s="292"/>
      <c r="Q24" s="292"/>
    </row>
    <row r="25" spans="1:26" s="43" customFormat="1" ht="14.25" customHeight="1" outlineLevel="1">
      <c r="A25" s="289" t="s">
        <v>49</v>
      </c>
      <c r="B25" s="296" t="s">
        <v>113</v>
      </c>
      <c r="C25" s="282" t="s">
        <v>91</v>
      </c>
      <c r="D25" s="291">
        <v>2</v>
      </c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292"/>
      <c r="P25" s="292"/>
      <c r="Q25" s="292"/>
    </row>
    <row r="26" spans="1:26" s="43" customFormat="1" ht="14.25" customHeight="1" outlineLevel="1">
      <c r="A26" s="289"/>
      <c r="B26" s="290"/>
      <c r="C26" s="282"/>
      <c r="D26" s="291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292"/>
      <c r="P26" s="292"/>
      <c r="Q26" s="292"/>
    </row>
    <row r="27" spans="1:26" s="284" customFormat="1" ht="19.5" customHeight="1" outlineLevel="1">
      <c r="A27" s="284" t="s">
        <v>49</v>
      </c>
      <c r="B27" s="285" t="s">
        <v>114</v>
      </c>
      <c r="C27" s="286" t="s">
        <v>123</v>
      </c>
      <c r="D27" s="287">
        <v>7</v>
      </c>
      <c r="E27" s="117">
        <v>1303400</v>
      </c>
      <c r="F27" s="117">
        <v>724600.95919079182</v>
      </c>
      <c r="G27" s="117">
        <v>655157.51656784094</v>
      </c>
      <c r="H27" s="117">
        <v>369134.75758632721</v>
      </c>
      <c r="I27" s="117">
        <v>103300.78479246599</v>
      </c>
      <c r="J27" s="117">
        <v>1275960</v>
      </c>
      <c r="K27" s="117">
        <v>709346.20215519611</v>
      </c>
      <c r="L27" s="117">
        <v>641364.72674536007</v>
      </c>
      <c r="M27" s="117">
        <v>361363.49953187816</v>
      </c>
      <c r="N27" s="117">
        <v>101126.03142841406</v>
      </c>
      <c r="O27" s="288">
        <v>23099.999999999996</v>
      </c>
      <c r="P27" s="288">
        <v>25101.999999999993</v>
      </c>
      <c r="Q27" s="288">
        <v>14629.999999999996</v>
      </c>
      <c r="R27" s="177" t="s">
        <v>29</v>
      </c>
      <c r="S27" s="11" t="s">
        <v>29</v>
      </c>
      <c r="T27" s="177"/>
      <c r="U27" s="11"/>
      <c r="V27" s="177"/>
      <c r="W27" s="11"/>
      <c r="X27" s="177"/>
      <c r="Y27" s="11"/>
      <c r="Z27" s="177"/>
    </row>
    <row r="28" spans="1:26" s="284" customFormat="1" ht="19.5" customHeight="1" outlineLevel="1">
      <c r="B28" s="296"/>
      <c r="C28" s="189"/>
      <c r="D28" s="29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298"/>
      <c r="P28" s="298"/>
      <c r="Q28" s="298"/>
      <c r="R28" s="299"/>
      <c r="S28" s="299"/>
      <c r="T28" s="299"/>
      <c r="U28" s="299"/>
      <c r="V28" s="299"/>
      <c r="W28" s="299"/>
      <c r="X28" s="299"/>
      <c r="Y28" s="299"/>
      <c r="Z28" s="299"/>
    </row>
    <row r="29" spans="1:26" s="289" customFormat="1" ht="19.5" customHeight="1" outlineLevel="1">
      <c r="A29" s="289" t="s">
        <v>49</v>
      </c>
      <c r="B29" s="285" t="s">
        <v>114</v>
      </c>
      <c r="C29" s="286" t="s">
        <v>562</v>
      </c>
      <c r="D29" s="287"/>
      <c r="E29" s="117">
        <v>1234800</v>
      </c>
      <c r="F29" s="117">
        <v>706266.10512838326</v>
      </c>
      <c r="G29" s="117">
        <v>561932.31176873669</v>
      </c>
      <c r="H29" s="117">
        <v>299405.35572598327</v>
      </c>
      <c r="I29" s="117">
        <v>113987.25790432154</v>
      </c>
      <c r="J29" s="117">
        <v>1213240</v>
      </c>
      <c r="K29" s="117">
        <v>693943.96001325571</v>
      </c>
      <c r="L29" s="117">
        <v>552041.85004147911</v>
      </c>
      <c r="M29" s="117">
        <v>294156.7042275549</v>
      </c>
      <c r="N29" s="117">
        <v>111963.65651164303</v>
      </c>
      <c r="O29" s="288">
        <v>9415.9999999999982</v>
      </c>
      <c r="P29" s="288">
        <v>10419.199999999999</v>
      </c>
      <c r="Q29" s="288">
        <v>7849.5999999999995</v>
      </c>
      <c r="R29" s="177" t="s">
        <v>29</v>
      </c>
      <c r="S29" s="11" t="s">
        <v>29</v>
      </c>
      <c r="T29" s="177"/>
      <c r="U29" s="11"/>
      <c r="V29" s="177"/>
      <c r="W29" s="11"/>
      <c r="X29" s="177"/>
      <c r="Y29" s="11"/>
      <c r="Z29" s="177"/>
    </row>
    <row r="30" spans="1:26" s="43" customFormat="1" ht="14.25" customHeight="1" outlineLevel="1">
      <c r="A30" s="289" t="s">
        <v>49</v>
      </c>
      <c r="B30" s="296" t="s">
        <v>114</v>
      </c>
      <c r="C30" s="282" t="s">
        <v>92</v>
      </c>
      <c r="D30" s="291">
        <v>4</v>
      </c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292"/>
      <c r="P30" s="292"/>
      <c r="Q30" s="292"/>
    </row>
    <row r="31" spans="1:26" s="43" customFormat="1" ht="14.25" customHeight="1" outlineLevel="1">
      <c r="A31" s="289" t="s">
        <v>49</v>
      </c>
      <c r="B31" s="296" t="s">
        <v>114</v>
      </c>
      <c r="C31" s="282" t="s">
        <v>93</v>
      </c>
      <c r="D31" s="291">
        <v>2</v>
      </c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292"/>
      <c r="P31" s="292"/>
      <c r="Q31" s="292"/>
    </row>
    <row r="32" spans="1:26" s="43" customFormat="1" ht="14.25" customHeight="1" outlineLevel="1">
      <c r="A32" s="289" t="s">
        <v>49</v>
      </c>
      <c r="B32" s="296" t="s">
        <v>114</v>
      </c>
      <c r="C32" s="282" t="s">
        <v>94</v>
      </c>
      <c r="D32" s="291">
        <v>3</v>
      </c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292"/>
      <c r="P32" s="292"/>
      <c r="Q32" s="292"/>
    </row>
    <row r="33" spans="1:26" s="43" customFormat="1" ht="14.25" customHeight="1" outlineLevel="1">
      <c r="A33" s="289" t="s">
        <v>49</v>
      </c>
      <c r="B33" s="296" t="s">
        <v>114</v>
      </c>
      <c r="C33" s="282" t="s">
        <v>95</v>
      </c>
      <c r="D33" s="291">
        <v>1</v>
      </c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292"/>
      <c r="P33" s="292"/>
      <c r="Q33" s="292"/>
    </row>
    <row r="34" spans="1:26" s="43" customFormat="1" ht="14.25" customHeight="1" outlineLevel="1">
      <c r="B34" s="296"/>
      <c r="C34" s="282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283"/>
      <c r="P34" s="283"/>
      <c r="Q34" s="283"/>
      <c r="R34" s="282"/>
      <c r="S34" s="282"/>
      <c r="T34" s="282"/>
      <c r="U34" s="282"/>
      <c r="V34" s="282"/>
      <c r="W34" s="282"/>
      <c r="X34" s="282"/>
      <c r="Y34" s="282"/>
      <c r="Z34" s="282"/>
    </row>
    <row r="35" spans="1:26" s="289" customFormat="1" ht="19.5" customHeight="1" outlineLevel="1">
      <c r="A35" s="289" t="s">
        <v>49</v>
      </c>
      <c r="B35" s="285" t="s">
        <v>114</v>
      </c>
      <c r="C35" s="286" t="s">
        <v>143</v>
      </c>
      <c r="D35" s="287"/>
      <c r="E35" s="117">
        <v>641900</v>
      </c>
      <c r="F35" s="117">
        <v>351062.63997411763</v>
      </c>
      <c r="G35" s="117">
        <v>329938.48660240672</v>
      </c>
      <c r="H35" s="117">
        <v>185202.69990787646</v>
      </c>
      <c r="I35" s="117">
        <v>62971.467015848968</v>
      </c>
      <c r="J35" s="117">
        <v>630140</v>
      </c>
      <c r="K35" s="117">
        <v>344626.37793942337</v>
      </c>
      <c r="L35" s="117">
        <v>323906.2624310737</v>
      </c>
      <c r="M35" s="117">
        <v>181825.14791192618</v>
      </c>
      <c r="N35" s="117">
        <v>61848.671081871471</v>
      </c>
      <c r="O35" s="288">
        <v>6296.3999999999987</v>
      </c>
      <c r="P35" s="288">
        <v>6870.5999999999985</v>
      </c>
      <c r="Q35" s="288">
        <v>4831.1999999999989</v>
      </c>
      <c r="R35" s="177" t="s">
        <v>29</v>
      </c>
      <c r="S35" s="11" t="s">
        <v>29</v>
      </c>
      <c r="T35" s="177"/>
      <c r="U35" s="11"/>
      <c r="V35" s="177"/>
      <c r="W35" s="11"/>
      <c r="X35" s="177"/>
      <c r="Y35" s="11"/>
      <c r="Z35" s="177"/>
    </row>
    <row r="36" spans="1:26" s="43" customFormat="1" ht="14.25" customHeight="1" outlineLevel="1">
      <c r="A36" s="289" t="s">
        <v>49</v>
      </c>
      <c r="B36" s="296" t="s">
        <v>114</v>
      </c>
      <c r="C36" s="282" t="s">
        <v>144</v>
      </c>
      <c r="D36" s="291">
        <v>1</v>
      </c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292"/>
      <c r="P36" s="292"/>
      <c r="Q36" s="292"/>
    </row>
    <row r="37" spans="1:26" s="43" customFormat="1" ht="14.25" customHeight="1" outlineLevel="1">
      <c r="A37" s="289" t="s">
        <v>49</v>
      </c>
      <c r="B37" s="296" t="s">
        <v>114</v>
      </c>
      <c r="C37" s="282" t="s">
        <v>145</v>
      </c>
      <c r="D37" s="291">
        <v>3</v>
      </c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292"/>
      <c r="P37" s="292"/>
      <c r="Q37" s="292"/>
    </row>
    <row r="38" spans="1:26" s="43" customFormat="1" ht="14.25" customHeight="1" outlineLevel="1">
      <c r="A38" s="289" t="s">
        <v>49</v>
      </c>
      <c r="B38" s="296" t="s">
        <v>114</v>
      </c>
      <c r="C38" s="282" t="s">
        <v>98</v>
      </c>
      <c r="D38" s="291">
        <v>2</v>
      </c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292"/>
      <c r="P38" s="292"/>
      <c r="Q38" s="292"/>
    </row>
    <row r="39" spans="1:26" s="43" customFormat="1" ht="14.25" customHeight="1" outlineLevel="1">
      <c r="A39" s="289"/>
      <c r="B39" s="296"/>
      <c r="C39" s="282"/>
      <c r="D39" s="291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292"/>
      <c r="P39" s="292"/>
      <c r="Q39" s="292"/>
    </row>
    <row r="40" spans="1:26" s="284" customFormat="1" ht="19.5" customHeight="1" outlineLevel="1">
      <c r="A40" s="284" t="s">
        <v>49</v>
      </c>
      <c r="B40" s="285" t="s">
        <v>115</v>
      </c>
      <c r="C40" s="286" t="s">
        <v>219</v>
      </c>
      <c r="D40" s="287">
        <v>7</v>
      </c>
      <c r="E40" s="117">
        <v>875000</v>
      </c>
      <c r="F40" s="117">
        <v>454665.15407171991</v>
      </c>
      <c r="G40" s="117">
        <v>417797.69998197991</v>
      </c>
      <c r="H40" s="117">
        <v>205759.66941336435</v>
      </c>
      <c r="I40" s="117">
        <v>29385.02367183788</v>
      </c>
      <c r="J40" s="117">
        <v>833000</v>
      </c>
      <c r="K40" s="117">
        <v>432841.22667627735</v>
      </c>
      <c r="L40" s="117">
        <v>397743.41038284492</v>
      </c>
      <c r="M40" s="117">
        <v>195883.20528152288</v>
      </c>
      <c r="N40" s="117">
        <v>27974.542535589662</v>
      </c>
      <c r="O40" s="288">
        <v>8623.9999999999982</v>
      </c>
      <c r="P40" s="288">
        <v>9239.9999999999982</v>
      </c>
      <c r="Q40" s="288">
        <v>10163.999999999998</v>
      </c>
      <c r="R40" s="177"/>
      <c r="S40" s="11"/>
      <c r="T40" s="177"/>
      <c r="U40" s="11" t="s">
        <v>29</v>
      </c>
      <c r="V40" s="177"/>
      <c r="W40" s="11"/>
      <c r="X40" s="177"/>
      <c r="Y40" s="11"/>
      <c r="Z40" s="177"/>
    </row>
    <row r="41" spans="1:26" s="43" customFormat="1" ht="14.25" customHeight="1" outlineLevel="1">
      <c r="B41" s="282"/>
      <c r="C41" s="282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283"/>
      <c r="P41" s="283"/>
      <c r="Q41" s="283"/>
      <c r="R41" s="282"/>
      <c r="S41" s="282"/>
      <c r="T41" s="282"/>
      <c r="U41" s="282"/>
      <c r="V41" s="282"/>
      <c r="W41" s="282"/>
      <c r="X41" s="282"/>
      <c r="Y41" s="282"/>
      <c r="Z41" s="282"/>
    </row>
    <row r="42" spans="1:26" s="289" customFormat="1" ht="19.5" customHeight="1" outlineLevel="1">
      <c r="A42" s="289" t="s">
        <v>49</v>
      </c>
      <c r="B42" s="285" t="s">
        <v>115</v>
      </c>
      <c r="C42" s="286" t="s">
        <v>220</v>
      </c>
      <c r="D42" s="287"/>
      <c r="E42" s="117">
        <v>850000</v>
      </c>
      <c r="F42" s="117">
        <v>430511.76529995917</v>
      </c>
      <c r="G42" s="117">
        <v>470067.30281127198</v>
      </c>
      <c r="H42" s="117">
        <v>220387.83918024978</v>
      </c>
      <c r="I42" s="117">
        <v>52374.423839776973</v>
      </c>
      <c r="J42" s="117">
        <v>812000</v>
      </c>
      <c r="K42" s="117">
        <v>411302.31789284945</v>
      </c>
      <c r="L42" s="117">
        <v>448972.04675178358</v>
      </c>
      <c r="M42" s="117">
        <v>210492.9688947844</v>
      </c>
      <c r="N42" s="117">
        <v>50018.769949024048</v>
      </c>
      <c r="O42" s="288">
        <v>8993.6</v>
      </c>
      <c r="P42" s="288">
        <v>9926.4</v>
      </c>
      <c r="Q42" s="288">
        <v>10190.399999999998</v>
      </c>
      <c r="R42" s="177"/>
      <c r="S42" s="11"/>
      <c r="T42" s="177"/>
      <c r="U42" s="11" t="s">
        <v>29</v>
      </c>
      <c r="V42" s="177"/>
      <c r="W42" s="11"/>
      <c r="X42" s="177"/>
      <c r="Y42" s="11"/>
      <c r="Z42" s="177"/>
    </row>
    <row r="43" spans="1:26" s="43" customFormat="1" ht="14.25" customHeight="1" outlineLevel="1">
      <c r="A43" s="289" t="s">
        <v>49</v>
      </c>
      <c r="B43" s="296" t="s">
        <v>115</v>
      </c>
      <c r="C43" s="282" t="s">
        <v>111</v>
      </c>
      <c r="D43" s="291">
        <v>2</v>
      </c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292"/>
      <c r="P43" s="292"/>
      <c r="Q43" s="292"/>
    </row>
    <row r="44" spans="1:26" s="43" customFormat="1" ht="14.25" customHeight="1" outlineLevel="1">
      <c r="A44" s="289" t="s">
        <v>49</v>
      </c>
      <c r="B44" s="296" t="s">
        <v>115</v>
      </c>
      <c r="C44" s="282" t="s">
        <v>101</v>
      </c>
      <c r="D44" s="291">
        <v>2</v>
      </c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292"/>
      <c r="P44" s="292"/>
      <c r="Q44" s="292"/>
    </row>
    <row r="45" spans="1:26" s="43" customFormat="1" ht="14.25" customHeight="1" outlineLevel="1">
      <c r="A45" s="289" t="s">
        <v>49</v>
      </c>
      <c r="B45" s="296" t="s">
        <v>115</v>
      </c>
      <c r="C45" s="282" t="s">
        <v>112</v>
      </c>
      <c r="D45" s="291">
        <v>4</v>
      </c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292"/>
      <c r="P45" s="292"/>
      <c r="Q45" s="292"/>
    </row>
    <row r="46" spans="1:26" s="43" customFormat="1" ht="14.25" customHeight="1" outlineLevel="1">
      <c r="A46" s="289" t="s">
        <v>49</v>
      </c>
      <c r="B46" s="296" t="s">
        <v>115</v>
      </c>
      <c r="C46" s="282" t="s">
        <v>103</v>
      </c>
      <c r="D46" s="291">
        <v>2</v>
      </c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292"/>
      <c r="P46" s="292"/>
      <c r="Q46" s="292"/>
    </row>
    <row r="47" spans="1:26" s="43" customFormat="1" ht="14.25" customHeight="1" outlineLevel="1">
      <c r="A47" s="289" t="s">
        <v>49</v>
      </c>
      <c r="B47" s="296" t="s">
        <v>115</v>
      </c>
      <c r="C47" s="282" t="s">
        <v>104</v>
      </c>
      <c r="D47" s="291">
        <v>2</v>
      </c>
      <c r="E47" s="117"/>
      <c r="F47" s="117"/>
      <c r="G47" s="117"/>
      <c r="H47" s="117"/>
      <c r="I47" s="117"/>
      <c r="J47" s="117"/>
      <c r="K47" s="117"/>
      <c r="L47" s="117"/>
      <c r="M47" s="117"/>
      <c r="N47" s="117"/>
      <c r="O47" s="292"/>
      <c r="P47" s="292"/>
      <c r="Q47" s="292"/>
    </row>
    <row r="48" spans="1:26" s="43" customFormat="1" ht="14.25" customHeight="1" outlineLevel="1">
      <c r="A48" s="289" t="s">
        <v>49</v>
      </c>
      <c r="B48" s="296" t="s">
        <v>115</v>
      </c>
      <c r="C48" s="282" t="s">
        <v>105</v>
      </c>
      <c r="D48" s="291">
        <v>3</v>
      </c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292"/>
      <c r="P48" s="292"/>
      <c r="Q48" s="292"/>
    </row>
    <row r="49" spans="1:26" s="43" customFormat="1" ht="14.25" customHeight="1" outlineLevel="1">
      <c r="B49" s="282"/>
      <c r="C49" s="282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283"/>
      <c r="P49" s="283"/>
      <c r="Q49" s="283"/>
      <c r="R49" s="282"/>
      <c r="S49" s="282"/>
      <c r="T49" s="282"/>
      <c r="U49" s="282"/>
      <c r="V49" s="282"/>
      <c r="W49" s="282"/>
      <c r="X49" s="282"/>
      <c r="Y49" s="282"/>
      <c r="Z49" s="282"/>
    </row>
    <row r="50" spans="1:26" s="43" customFormat="1" ht="14.25" customHeight="1" outlineLevel="1">
      <c r="A50" s="289"/>
      <c r="B50" s="290"/>
      <c r="C50" s="282"/>
      <c r="D50" s="291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292"/>
      <c r="P50" s="292"/>
      <c r="Q50" s="292"/>
    </row>
    <row r="51" spans="1:26" s="289" customFormat="1" ht="19.5" customHeight="1" outlineLevel="1">
      <c r="A51" s="289" t="s">
        <v>49</v>
      </c>
      <c r="B51" s="285" t="s">
        <v>115</v>
      </c>
      <c r="C51" s="286" t="s">
        <v>253</v>
      </c>
      <c r="D51" s="287"/>
      <c r="E51" s="117">
        <v>590000</v>
      </c>
      <c r="F51" s="117">
        <v>295934.23813871096</v>
      </c>
      <c r="G51" s="117">
        <v>308639.50408097752</v>
      </c>
      <c r="H51" s="117">
        <v>144545.57895067427</v>
      </c>
      <c r="I51" s="117">
        <v>29710.618034722618</v>
      </c>
      <c r="J51" s="117">
        <v>563000</v>
      </c>
      <c r="K51" s="117">
        <v>282387.53246701887</v>
      </c>
      <c r="L51" s="117">
        <v>294504.8437814248</v>
      </c>
      <c r="M51" s="117">
        <v>137942.29780297203</v>
      </c>
      <c r="N51" s="117">
        <v>28354.01179873744</v>
      </c>
      <c r="O51" s="288">
        <v>5841</v>
      </c>
      <c r="P51" s="288">
        <v>6464.6999999999989</v>
      </c>
      <c r="Q51" s="288">
        <v>7068.5999999999985</v>
      </c>
      <c r="R51" s="177"/>
      <c r="S51" s="11"/>
      <c r="T51" s="177"/>
      <c r="U51" s="11" t="s">
        <v>29</v>
      </c>
      <c r="V51" s="177"/>
      <c r="W51" s="11"/>
      <c r="X51" s="177"/>
      <c r="Y51" s="11"/>
      <c r="Z51" s="177"/>
    </row>
    <row r="52" spans="1:26" s="289" customFormat="1" ht="19.5" customHeight="1" outlineLevel="1">
      <c r="A52" s="289" t="s">
        <v>49</v>
      </c>
      <c r="B52" s="296" t="s">
        <v>115</v>
      </c>
      <c r="C52" s="170" t="s">
        <v>245</v>
      </c>
      <c r="D52" s="297">
        <v>1</v>
      </c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280"/>
      <c r="P52" s="280"/>
      <c r="Q52" s="280"/>
      <c r="R52" s="177"/>
      <c r="S52" s="11"/>
      <c r="T52" s="177"/>
      <c r="U52" s="11"/>
      <c r="V52" s="177"/>
      <c r="W52" s="11"/>
      <c r="X52" s="177"/>
      <c r="Y52" s="11"/>
      <c r="Z52" s="177"/>
    </row>
    <row r="53" spans="1:26" s="43" customFormat="1" ht="14.25" customHeight="1" outlineLevel="1">
      <c r="A53" s="289" t="s">
        <v>49</v>
      </c>
      <c r="B53" s="296" t="s">
        <v>115</v>
      </c>
      <c r="C53" s="282" t="s">
        <v>111</v>
      </c>
      <c r="D53" s="291">
        <v>2</v>
      </c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292"/>
      <c r="P53" s="292"/>
      <c r="Q53" s="292"/>
    </row>
    <row r="54" spans="1:26" s="43" customFormat="1" ht="14.25" customHeight="1" outlineLevel="1">
      <c r="A54" s="289" t="s">
        <v>49</v>
      </c>
      <c r="B54" s="296" t="s">
        <v>115</v>
      </c>
      <c r="C54" s="282" t="s">
        <v>101</v>
      </c>
      <c r="D54" s="291">
        <v>2</v>
      </c>
      <c r="E54" s="117"/>
      <c r="F54" s="117"/>
      <c r="G54" s="117"/>
      <c r="H54" s="117"/>
      <c r="I54" s="117"/>
      <c r="J54" s="117"/>
      <c r="K54" s="117"/>
      <c r="L54" s="117"/>
      <c r="M54" s="117"/>
      <c r="N54" s="117"/>
      <c r="O54" s="292"/>
      <c r="P54" s="292"/>
      <c r="Q54" s="292"/>
    </row>
    <row r="55" spans="1:26" s="43" customFormat="1" ht="14.25" customHeight="1" outlineLevel="1">
      <c r="A55" s="289" t="s">
        <v>49</v>
      </c>
      <c r="B55" s="296" t="s">
        <v>115</v>
      </c>
      <c r="C55" s="282" t="s">
        <v>112</v>
      </c>
      <c r="D55" s="291">
        <v>3</v>
      </c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292"/>
      <c r="P55" s="292"/>
      <c r="Q55" s="292"/>
    </row>
    <row r="56" spans="1:26" s="43" customFormat="1" ht="14.25" customHeight="1" outlineLevel="1">
      <c r="A56" s="289"/>
      <c r="B56" s="290"/>
      <c r="C56" s="282"/>
      <c r="D56" s="291"/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292"/>
      <c r="P56" s="292"/>
      <c r="Q56" s="292"/>
    </row>
    <row r="57" spans="1:26" s="289" customFormat="1" ht="19.5" customHeight="1" outlineLevel="1">
      <c r="A57" s="289" t="s">
        <v>49</v>
      </c>
      <c r="B57" s="285" t="s">
        <v>116</v>
      </c>
      <c r="C57" s="286" t="s">
        <v>221</v>
      </c>
      <c r="D57" s="287"/>
      <c r="E57" s="117">
        <v>910000</v>
      </c>
      <c r="F57" s="117">
        <v>431626.27629063209</v>
      </c>
      <c r="G57" s="117">
        <v>438452.98444141995</v>
      </c>
      <c r="H57" s="117">
        <v>219160.45031966473</v>
      </c>
      <c r="I57" s="117">
        <v>93727.479213567189</v>
      </c>
      <c r="J57" s="117">
        <v>1085000</v>
      </c>
      <c r="K57" s="117">
        <v>517524.34286873695</v>
      </c>
      <c r="L57" s="117">
        <v>519733.81465088291</v>
      </c>
      <c r="M57" s="117">
        <v>258378.71932565808</v>
      </c>
      <c r="N57" s="117">
        <v>110549.4212367211</v>
      </c>
      <c r="O57" s="288">
        <v>6406.4000000000005</v>
      </c>
      <c r="P57" s="288">
        <v>6406.4000000000005</v>
      </c>
      <c r="Q57" s="288">
        <v>6406.4000000000005</v>
      </c>
      <c r="R57" s="177"/>
      <c r="S57" s="11"/>
      <c r="T57" s="177" t="s">
        <v>29</v>
      </c>
      <c r="U57" s="11"/>
      <c r="V57" s="177"/>
      <c r="W57" s="11"/>
      <c r="X57" s="177"/>
      <c r="Y57" s="11"/>
      <c r="Z57" s="177"/>
    </row>
    <row r="58" spans="1:26" s="289" customFormat="1" ht="19.5" customHeight="1" outlineLevel="1">
      <c r="A58" s="289" t="s">
        <v>49</v>
      </c>
      <c r="B58" s="296" t="s">
        <v>116</v>
      </c>
      <c r="C58" s="170" t="s">
        <v>106</v>
      </c>
      <c r="D58" s="297">
        <v>7</v>
      </c>
      <c r="E58" s="117"/>
      <c r="F58" s="117"/>
      <c r="G58" s="117"/>
      <c r="H58" s="117"/>
      <c r="I58" s="117"/>
      <c r="J58" s="117"/>
      <c r="K58" s="117"/>
      <c r="L58" s="117"/>
      <c r="M58" s="117"/>
      <c r="N58" s="117"/>
      <c r="O58" s="298"/>
      <c r="P58" s="298"/>
      <c r="Q58" s="298"/>
      <c r="R58" s="280"/>
      <c r="S58" s="280"/>
      <c r="T58" s="280"/>
      <c r="U58" s="280"/>
      <c r="V58" s="280"/>
      <c r="W58" s="280"/>
      <c r="X58" s="280"/>
      <c r="Y58" s="280"/>
      <c r="Z58" s="280"/>
    </row>
    <row r="59" spans="1:26" s="43" customFormat="1" ht="14.25" customHeight="1" outlineLevel="1">
      <c r="A59" s="289" t="s">
        <v>49</v>
      </c>
      <c r="B59" s="296" t="s">
        <v>116</v>
      </c>
      <c r="C59" s="209" t="s">
        <v>107</v>
      </c>
      <c r="D59" s="291">
        <v>7</v>
      </c>
      <c r="E59" s="117"/>
      <c r="F59" s="117"/>
      <c r="G59" s="117"/>
      <c r="H59" s="117"/>
      <c r="I59" s="117"/>
      <c r="J59" s="117"/>
      <c r="K59" s="117"/>
      <c r="L59" s="117"/>
      <c r="M59" s="117"/>
      <c r="N59" s="117"/>
      <c r="O59" s="292"/>
      <c r="P59" s="292"/>
      <c r="Q59" s="292"/>
    </row>
    <row r="60" spans="1:26" s="43" customFormat="1" ht="14.25" customHeight="1" outlineLevel="1">
      <c r="A60" s="289" t="s">
        <v>49</v>
      </c>
      <c r="B60" s="296" t="s">
        <v>116</v>
      </c>
      <c r="C60" s="209" t="s">
        <v>108</v>
      </c>
      <c r="D60" s="291">
        <v>7</v>
      </c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292"/>
      <c r="P60" s="292"/>
      <c r="Q60" s="292"/>
    </row>
    <row r="61" spans="1:26" s="43" customFormat="1" ht="14.25" customHeight="1" outlineLevel="1">
      <c r="A61" s="289"/>
      <c r="B61" s="296"/>
      <c r="C61" s="210"/>
      <c r="D61" s="291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292"/>
      <c r="P61" s="292"/>
      <c r="Q61" s="292"/>
    </row>
    <row r="62" spans="1:26" s="43" customFormat="1" ht="14.25" customHeight="1" outlineLevel="1">
      <c r="A62" s="289"/>
      <c r="B62" s="296"/>
      <c r="C62" s="282"/>
      <c r="D62" s="291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292"/>
      <c r="P62" s="292"/>
      <c r="Q62" s="292"/>
    </row>
    <row r="63" spans="1:26" s="289" customFormat="1" ht="19.5" customHeight="1" outlineLevel="1">
      <c r="A63" s="289" t="s">
        <v>49</v>
      </c>
      <c r="B63" s="285" t="s">
        <v>403</v>
      </c>
      <c r="C63" s="286" t="s">
        <v>404</v>
      </c>
      <c r="D63" s="287">
        <v>35</v>
      </c>
      <c r="E63" s="117">
        <v>1015000</v>
      </c>
      <c r="F63" s="117">
        <v>549812.6954626845</v>
      </c>
      <c r="G63" s="117">
        <v>667055.472683453</v>
      </c>
      <c r="H63" s="117">
        <v>462134.3370367653</v>
      </c>
      <c r="I63" s="117">
        <v>177678.84750718003</v>
      </c>
      <c r="J63" s="117">
        <v>997500</v>
      </c>
      <c r="K63" s="117">
        <v>540333.16623056936</v>
      </c>
      <c r="L63" s="117">
        <v>655554.51625787618</v>
      </c>
      <c r="M63" s="117">
        <v>454166.50363957975</v>
      </c>
      <c r="N63" s="117">
        <v>174615.4191018838</v>
      </c>
      <c r="O63" s="288">
        <v>13475.000000000002</v>
      </c>
      <c r="P63" s="288">
        <v>14630.000000000002</v>
      </c>
      <c r="Q63" s="288">
        <v>11935</v>
      </c>
      <c r="R63" s="177"/>
      <c r="S63" s="11" t="s">
        <v>29</v>
      </c>
      <c r="T63" s="177"/>
      <c r="U63" s="11"/>
      <c r="V63" s="177"/>
      <c r="W63" s="11"/>
      <c r="X63" s="177"/>
      <c r="Y63" s="11"/>
      <c r="Z63" s="177"/>
    </row>
    <row r="64" spans="1:26" s="289" customFormat="1" ht="19.5" customHeight="1" outlineLevel="1">
      <c r="A64" s="289" t="s">
        <v>49</v>
      </c>
      <c r="B64" s="285" t="s">
        <v>403</v>
      </c>
      <c r="C64" s="286" t="s">
        <v>568</v>
      </c>
      <c r="D64" s="287">
        <v>41</v>
      </c>
      <c r="E64" s="117">
        <v>1189000</v>
      </c>
      <c r="F64" s="117">
        <v>644066.30039914476</v>
      </c>
      <c r="G64" s="117">
        <v>781407.83942918782</v>
      </c>
      <c r="H64" s="117">
        <v>541357.3662430679</v>
      </c>
      <c r="I64" s="117">
        <v>208138.07850841089</v>
      </c>
      <c r="J64" s="117">
        <v>1168500</v>
      </c>
      <c r="K64" s="117">
        <v>632961.70901295263</v>
      </c>
      <c r="L64" s="117">
        <v>767935.29047351214</v>
      </c>
      <c r="M64" s="117">
        <v>532023.61854922201</v>
      </c>
      <c r="N64" s="117">
        <v>204549.49094792103</v>
      </c>
      <c r="O64" s="288">
        <v>15785.000000000002</v>
      </c>
      <c r="P64" s="288">
        <v>17138.000000000004</v>
      </c>
      <c r="Q64" s="288">
        <v>13981</v>
      </c>
      <c r="R64" s="177"/>
      <c r="S64" s="11" t="s">
        <v>29</v>
      </c>
      <c r="T64" s="177"/>
      <c r="U64" s="11"/>
      <c r="V64" s="177"/>
      <c r="W64" s="11"/>
      <c r="X64" s="177"/>
      <c r="Y64" s="11"/>
      <c r="Z64" s="177"/>
    </row>
    <row r="65" spans="1:26" s="289" customFormat="1" ht="19.5" customHeight="1" outlineLevel="1">
      <c r="A65" s="289" t="s">
        <v>49</v>
      </c>
      <c r="B65" s="285" t="s">
        <v>403</v>
      </c>
      <c r="C65" s="286" t="s">
        <v>406</v>
      </c>
      <c r="D65" s="287">
        <v>95</v>
      </c>
      <c r="E65" s="117">
        <v>2755000</v>
      </c>
      <c r="F65" s="117">
        <v>1492348.7448272866</v>
      </c>
      <c r="G65" s="117">
        <v>1810579.140140801</v>
      </c>
      <c r="H65" s="117">
        <v>1254364.6290997916</v>
      </c>
      <c r="I65" s="117">
        <v>482271.15751948865</v>
      </c>
      <c r="J65" s="117">
        <v>2707500</v>
      </c>
      <c r="K65" s="117">
        <v>1466618.5940544026</v>
      </c>
      <c r="L65" s="117">
        <v>1779362.2584142354</v>
      </c>
      <c r="M65" s="117">
        <v>1232737.6527360021</v>
      </c>
      <c r="N65" s="117">
        <v>473956.13756225602</v>
      </c>
      <c r="O65" s="288">
        <v>32917.5</v>
      </c>
      <c r="P65" s="288">
        <v>35739.000000000007</v>
      </c>
      <c r="Q65" s="288">
        <v>29155.500000000004</v>
      </c>
      <c r="R65" s="177"/>
      <c r="S65" s="11" t="s">
        <v>29</v>
      </c>
      <c r="T65" s="177"/>
      <c r="U65" s="11"/>
      <c r="V65" s="177"/>
      <c r="W65" s="11"/>
      <c r="X65" s="177"/>
      <c r="Y65" s="11"/>
      <c r="Z65" s="177"/>
    </row>
    <row r="66" spans="1:26" s="43" customFormat="1" ht="14.25" customHeight="1" outlineLevel="1">
      <c r="A66" s="289"/>
      <c r="B66" s="296"/>
      <c r="C66" s="282"/>
      <c r="D66" s="291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292"/>
      <c r="P66" s="292"/>
      <c r="Q66" s="292"/>
    </row>
    <row r="67" spans="1:26" s="43" customFormat="1" ht="15">
      <c r="B67" s="282"/>
      <c r="C67" s="282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300"/>
      <c r="P67" s="61"/>
      <c r="Q67" s="61"/>
      <c r="R67" s="282"/>
      <c r="S67" s="282"/>
      <c r="T67" s="282"/>
      <c r="U67" s="282"/>
      <c r="V67" s="282"/>
      <c r="W67" s="282"/>
      <c r="X67" s="282"/>
      <c r="Y67" s="282"/>
      <c r="Z67" s="282"/>
    </row>
    <row r="68" spans="1:26" s="43" customFormat="1" ht="15">
      <c r="A68" s="179" t="s">
        <v>73</v>
      </c>
      <c r="C68" s="282"/>
      <c r="D68" s="291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292"/>
      <c r="P68" s="292"/>
      <c r="Q68" s="292"/>
    </row>
    <row r="69" spans="1:26" s="43" customFormat="1" ht="15">
      <c r="A69" s="179"/>
      <c r="B69" s="43" t="s">
        <v>570</v>
      </c>
      <c r="C69" s="282"/>
      <c r="D69" s="291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292"/>
      <c r="P69" s="292"/>
      <c r="Q69" s="292"/>
    </row>
    <row r="70" spans="1:26" s="282" customFormat="1" ht="15" outlineLevel="1">
      <c r="B70" s="206" t="s">
        <v>117</v>
      </c>
      <c r="E70" s="96"/>
      <c r="F70" s="96"/>
      <c r="G70" s="96"/>
      <c r="H70" s="96"/>
      <c r="I70" s="96"/>
      <c r="J70" s="96"/>
      <c r="K70" s="96"/>
      <c r="L70" s="96"/>
      <c r="M70" s="96"/>
      <c r="N70" s="96"/>
    </row>
    <row r="71" spans="1:26" s="282" customFormat="1" ht="15">
      <c r="B71" s="282" t="s">
        <v>129</v>
      </c>
      <c r="E71" s="96"/>
      <c r="F71" s="96"/>
      <c r="G71" s="96"/>
      <c r="H71" s="96"/>
      <c r="I71" s="96"/>
      <c r="J71" s="96"/>
      <c r="K71" s="96"/>
      <c r="L71" s="96"/>
      <c r="M71" s="96"/>
      <c r="N71" s="96"/>
    </row>
    <row r="72" spans="1:26" s="282" customFormat="1" ht="15">
      <c r="B72" s="282" t="s">
        <v>68</v>
      </c>
      <c r="E72" s="96"/>
      <c r="F72" s="96"/>
      <c r="G72" s="96"/>
      <c r="H72" s="96"/>
      <c r="I72" s="96"/>
      <c r="J72" s="96"/>
      <c r="K72" s="96"/>
      <c r="L72" s="96"/>
      <c r="M72" s="96"/>
      <c r="N72" s="96"/>
    </row>
    <row r="73" spans="1:26" s="43" customFormat="1">
      <c r="B73" s="207" t="s">
        <v>224</v>
      </c>
      <c r="E73" s="96"/>
      <c r="F73" s="96"/>
      <c r="G73" s="96"/>
      <c r="H73" s="96"/>
      <c r="I73" s="96"/>
      <c r="J73" s="96"/>
      <c r="K73" s="96"/>
      <c r="L73" s="96"/>
      <c r="M73" s="96"/>
      <c r="N73" s="96"/>
    </row>
    <row r="74" spans="1:26" s="43" customFormat="1" ht="15">
      <c r="E74" s="96"/>
      <c r="F74" s="96"/>
      <c r="G74" s="96"/>
      <c r="H74" s="96"/>
      <c r="I74" s="96"/>
      <c r="J74" s="96"/>
      <c r="K74" s="96"/>
      <c r="L74" s="96"/>
      <c r="M74" s="96"/>
      <c r="N74" s="96"/>
    </row>
    <row r="75" spans="1:26" s="43" customFormat="1" ht="15">
      <c r="E75" s="96"/>
      <c r="F75" s="96"/>
      <c r="G75" s="96"/>
      <c r="H75" s="96"/>
      <c r="I75" s="96"/>
      <c r="J75" s="96"/>
      <c r="K75" s="96"/>
      <c r="L75" s="96"/>
      <c r="M75" s="96"/>
      <c r="N75" s="96"/>
    </row>
    <row r="76" spans="1:26" s="43" customFormat="1" ht="15">
      <c r="E76" s="96"/>
      <c r="F76" s="96"/>
      <c r="G76" s="96"/>
      <c r="H76" s="96"/>
      <c r="I76" s="96"/>
      <c r="J76" s="96"/>
      <c r="K76" s="96"/>
      <c r="L76" s="96"/>
      <c r="M76" s="96"/>
      <c r="N76" s="96"/>
    </row>
    <row r="77" spans="1:26" s="43" customFormat="1" ht="15">
      <c r="E77" s="96"/>
      <c r="F77" s="96"/>
      <c r="G77" s="96"/>
      <c r="H77" s="96"/>
      <c r="I77" s="96"/>
      <c r="J77" s="96"/>
      <c r="K77" s="96"/>
      <c r="L77" s="96"/>
      <c r="M77" s="96"/>
      <c r="N77" s="96"/>
    </row>
    <row r="78" spans="1:26" ht="15">
      <c r="E78" s="96"/>
      <c r="F78" s="96"/>
      <c r="G78" s="96"/>
      <c r="H78" s="96"/>
      <c r="I78" s="96"/>
      <c r="J78" s="96"/>
      <c r="K78" s="96"/>
      <c r="L78" s="96"/>
      <c r="M78" s="96"/>
      <c r="N78" s="96"/>
    </row>
    <row r="79" spans="1:26" ht="15">
      <c r="E79" s="96"/>
      <c r="F79" s="96"/>
      <c r="G79" s="96"/>
      <c r="H79" s="96"/>
      <c r="I79" s="96"/>
      <c r="J79" s="96"/>
      <c r="K79" s="96"/>
      <c r="L79" s="96"/>
      <c r="M79" s="96"/>
      <c r="N79" s="96"/>
    </row>
    <row r="80" spans="1:26" ht="15">
      <c r="E80" s="96"/>
      <c r="F80" s="96"/>
      <c r="G80" s="96"/>
      <c r="H80" s="96"/>
      <c r="I80" s="96"/>
      <c r="J80" s="96"/>
      <c r="K80" s="96"/>
      <c r="L80" s="96"/>
      <c r="M80" s="96"/>
      <c r="N80" s="96"/>
    </row>
    <row r="81" spans="5:14" ht="15">
      <c r="E81" s="96"/>
      <c r="F81" s="96"/>
      <c r="G81" s="96"/>
      <c r="H81" s="96"/>
      <c r="I81" s="96"/>
      <c r="J81" s="96"/>
      <c r="K81" s="96"/>
      <c r="L81" s="96"/>
      <c r="M81" s="96"/>
      <c r="N81" s="96"/>
    </row>
    <row r="82" spans="5:14" ht="15">
      <c r="E82" s="96"/>
      <c r="F82" s="96"/>
      <c r="G82" s="96"/>
      <c r="H82" s="96"/>
      <c r="I82" s="96"/>
      <c r="J82" s="96"/>
      <c r="K82" s="96"/>
      <c r="L82" s="96"/>
      <c r="M82" s="96"/>
      <c r="N82" s="96"/>
    </row>
    <row r="83" spans="5:14" ht="15">
      <c r="E83" s="96"/>
      <c r="F83" s="96"/>
      <c r="G83" s="96"/>
      <c r="H83" s="96"/>
      <c r="I83" s="96"/>
      <c r="J83" s="96"/>
      <c r="K83" s="96"/>
      <c r="L83" s="96"/>
      <c r="M83" s="96"/>
      <c r="N83" s="96"/>
    </row>
    <row r="84" spans="5:14" ht="15">
      <c r="E84" s="96"/>
      <c r="F84" s="96"/>
      <c r="G84" s="96"/>
      <c r="H84" s="96"/>
      <c r="I84" s="96"/>
      <c r="J84" s="96"/>
      <c r="K84" s="96"/>
      <c r="L84" s="96"/>
      <c r="M84" s="96"/>
      <c r="N84" s="96"/>
    </row>
    <row r="85" spans="5:14" ht="15">
      <c r="E85" s="96"/>
      <c r="F85" s="96"/>
      <c r="G85" s="96"/>
      <c r="H85" s="96"/>
      <c r="I85" s="96"/>
      <c r="J85" s="96"/>
      <c r="K85" s="96"/>
      <c r="L85" s="96"/>
      <c r="M85" s="96"/>
      <c r="N85" s="96"/>
    </row>
    <row r="86" spans="5:14" ht="15">
      <c r="E86" s="96"/>
      <c r="F86" s="96"/>
      <c r="G86" s="96"/>
      <c r="H86" s="96"/>
      <c r="I86" s="96"/>
      <c r="J86" s="96"/>
      <c r="K86" s="96"/>
      <c r="L86" s="96"/>
      <c r="M86" s="96"/>
      <c r="N86" s="96"/>
    </row>
    <row r="87" spans="5:14" ht="15">
      <c r="E87" s="96"/>
      <c r="F87" s="96"/>
      <c r="G87" s="96"/>
      <c r="H87" s="96"/>
      <c r="I87" s="96"/>
      <c r="J87" s="96"/>
      <c r="K87" s="96"/>
      <c r="L87" s="96"/>
      <c r="M87" s="96"/>
      <c r="N87" s="96"/>
    </row>
    <row r="88" spans="5:14" ht="15">
      <c r="E88" s="96"/>
      <c r="F88" s="96"/>
      <c r="G88" s="96"/>
      <c r="H88" s="96"/>
      <c r="I88" s="96"/>
      <c r="J88" s="96"/>
      <c r="K88" s="96"/>
      <c r="L88" s="96"/>
      <c r="M88" s="96"/>
      <c r="N88" s="96"/>
    </row>
    <row r="89" spans="5:14" ht="15">
      <c r="E89" s="96"/>
      <c r="F89" s="96"/>
      <c r="G89" s="96"/>
      <c r="H89" s="96"/>
      <c r="I89" s="96"/>
      <c r="J89" s="96"/>
      <c r="K89" s="96"/>
      <c r="L89" s="96"/>
      <c r="M89" s="96"/>
      <c r="N89" s="96"/>
    </row>
    <row r="90" spans="5:14" ht="15">
      <c r="E90" s="96"/>
      <c r="F90" s="96"/>
      <c r="G90" s="96"/>
      <c r="H90" s="96"/>
      <c r="I90" s="96"/>
      <c r="J90" s="96"/>
      <c r="K90" s="96"/>
      <c r="L90" s="96"/>
      <c r="M90" s="96"/>
      <c r="N90" s="96"/>
    </row>
    <row r="91" spans="5:14" ht="15">
      <c r="E91" s="96"/>
      <c r="F91" s="96"/>
      <c r="G91" s="96"/>
      <c r="H91" s="96"/>
      <c r="I91" s="96"/>
      <c r="J91" s="96"/>
      <c r="K91" s="96"/>
      <c r="L91" s="96"/>
      <c r="M91" s="96"/>
      <c r="N91" s="96"/>
    </row>
    <row r="92" spans="5:14" ht="15">
      <c r="E92" s="96"/>
      <c r="F92" s="96"/>
      <c r="G92" s="96"/>
      <c r="H92" s="96"/>
      <c r="I92" s="96"/>
      <c r="J92" s="96"/>
      <c r="K92" s="96"/>
      <c r="L92" s="96"/>
      <c r="M92" s="96"/>
      <c r="N92" s="96"/>
    </row>
    <row r="93" spans="5:14" ht="15">
      <c r="E93" s="96"/>
      <c r="F93" s="96"/>
      <c r="G93" s="96"/>
      <c r="H93" s="96"/>
      <c r="I93" s="96"/>
      <c r="J93" s="96"/>
      <c r="K93" s="96"/>
      <c r="L93" s="96"/>
      <c r="M93" s="96"/>
      <c r="N93" s="96"/>
    </row>
    <row r="94" spans="5:14" ht="15">
      <c r="E94" s="96"/>
      <c r="F94" s="96"/>
      <c r="G94" s="96"/>
      <c r="H94" s="96"/>
      <c r="I94" s="96"/>
      <c r="J94" s="96"/>
      <c r="K94" s="96"/>
      <c r="L94" s="96"/>
      <c r="M94" s="96"/>
      <c r="N94" s="96"/>
    </row>
    <row r="95" spans="5:14" ht="15">
      <c r="E95" s="96"/>
      <c r="F95" s="96"/>
      <c r="G95" s="96"/>
      <c r="H95" s="96"/>
      <c r="I95" s="96"/>
      <c r="J95" s="96"/>
      <c r="K95" s="96"/>
      <c r="L95" s="96"/>
      <c r="M95" s="96"/>
      <c r="N95" s="96"/>
    </row>
    <row r="96" spans="5:14" ht="15">
      <c r="E96" s="96"/>
      <c r="F96" s="96"/>
      <c r="G96" s="96"/>
      <c r="H96" s="96"/>
      <c r="I96" s="96"/>
      <c r="J96" s="96"/>
      <c r="K96" s="96"/>
      <c r="L96" s="96"/>
      <c r="M96" s="96"/>
      <c r="N96" s="96"/>
    </row>
    <row r="97" spans="5:14" ht="15">
      <c r="E97" s="96"/>
      <c r="F97" s="96"/>
      <c r="G97" s="96"/>
      <c r="H97" s="96"/>
      <c r="I97" s="96"/>
      <c r="J97" s="96"/>
      <c r="K97" s="96"/>
      <c r="L97" s="96"/>
      <c r="M97" s="96"/>
      <c r="N97" s="96"/>
    </row>
    <row r="98" spans="5:14" ht="15">
      <c r="E98" s="96"/>
      <c r="F98" s="96"/>
      <c r="G98" s="96"/>
      <c r="H98" s="96"/>
      <c r="I98" s="96"/>
      <c r="J98" s="96"/>
      <c r="K98" s="96"/>
      <c r="L98" s="96"/>
      <c r="M98" s="96"/>
      <c r="N98" s="96"/>
    </row>
    <row r="99" spans="5:14" ht="15">
      <c r="E99" s="96"/>
      <c r="F99" s="96"/>
      <c r="G99" s="96"/>
      <c r="H99" s="96"/>
      <c r="I99" s="96"/>
      <c r="J99" s="96"/>
      <c r="K99" s="96"/>
      <c r="L99" s="96"/>
      <c r="M99" s="96"/>
      <c r="N99" s="96"/>
    </row>
    <row r="100" spans="5:14" ht="15">
      <c r="E100" s="96"/>
      <c r="F100" s="96"/>
      <c r="G100" s="96"/>
      <c r="H100" s="96"/>
      <c r="I100" s="96"/>
      <c r="J100" s="96"/>
      <c r="K100" s="96"/>
      <c r="L100" s="96"/>
      <c r="M100" s="96"/>
      <c r="N100" s="96"/>
    </row>
    <row r="101" spans="5:14" ht="15">
      <c r="E101" s="96"/>
      <c r="F101" s="96"/>
      <c r="G101" s="96"/>
      <c r="H101" s="96"/>
      <c r="I101" s="96"/>
      <c r="J101" s="96"/>
      <c r="K101" s="96"/>
      <c r="L101" s="96"/>
      <c r="M101" s="96"/>
      <c r="N101" s="96"/>
    </row>
    <row r="102" spans="5:14" ht="15">
      <c r="E102" s="96"/>
      <c r="F102" s="96"/>
      <c r="G102" s="96"/>
      <c r="H102" s="96"/>
      <c r="I102" s="96"/>
      <c r="J102" s="96"/>
      <c r="K102" s="96"/>
      <c r="L102" s="96"/>
      <c r="M102" s="96"/>
      <c r="N102" s="96"/>
    </row>
    <row r="103" spans="5:14" ht="15">
      <c r="E103" s="96"/>
      <c r="F103" s="96"/>
      <c r="G103" s="96"/>
      <c r="H103" s="96"/>
      <c r="I103" s="96"/>
      <c r="J103" s="96"/>
      <c r="K103" s="96"/>
      <c r="L103" s="96"/>
      <c r="M103" s="96"/>
      <c r="N103" s="96"/>
    </row>
    <row r="104" spans="5:14" ht="15">
      <c r="E104" s="96"/>
      <c r="F104" s="96"/>
      <c r="G104" s="96"/>
      <c r="H104" s="96"/>
      <c r="I104" s="96"/>
      <c r="J104" s="96"/>
      <c r="K104" s="96"/>
      <c r="L104" s="96"/>
      <c r="M104" s="96"/>
      <c r="N104" s="96"/>
    </row>
    <row r="105" spans="5:14" ht="15">
      <c r="E105" s="96"/>
      <c r="F105" s="96"/>
      <c r="G105" s="96"/>
      <c r="H105" s="96"/>
      <c r="I105" s="96"/>
      <c r="J105" s="96"/>
      <c r="K105" s="96"/>
      <c r="L105" s="96"/>
      <c r="M105" s="96"/>
      <c r="N105" s="96"/>
    </row>
    <row r="106" spans="5:14" ht="15">
      <c r="E106" s="96"/>
      <c r="F106" s="96"/>
      <c r="G106" s="96"/>
      <c r="H106" s="96"/>
      <c r="I106" s="96"/>
      <c r="J106" s="96"/>
      <c r="K106" s="96"/>
      <c r="L106" s="96"/>
      <c r="M106" s="96"/>
      <c r="N106" s="96"/>
    </row>
    <row r="107" spans="5:14" ht="15">
      <c r="E107" s="96"/>
      <c r="F107" s="96"/>
      <c r="G107" s="96"/>
      <c r="H107" s="96"/>
      <c r="I107" s="96"/>
      <c r="J107" s="96"/>
      <c r="K107" s="96"/>
      <c r="L107" s="96"/>
      <c r="M107" s="96"/>
      <c r="N107" s="96"/>
    </row>
    <row r="108" spans="5:14" ht="15">
      <c r="E108" s="96"/>
      <c r="F108" s="96"/>
      <c r="G108" s="96"/>
      <c r="H108" s="96"/>
      <c r="I108" s="96"/>
      <c r="J108" s="96"/>
      <c r="K108" s="96"/>
      <c r="L108" s="96"/>
      <c r="M108" s="96"/>
      <c r="N108" s="96"/>
    </row>
    <row r="109" spans="5:14" ht="15">
      <c r="E109" s="96"/>
      <c r="F109" s="96"/>
      <c r="G109" s="96"/>
      <c r="H109" s="96"/>
      <c r="I109" s="96"/>
      <c r="J109" s="96"/>
      <c r="K109" s="96"/>
      <c r="L109" s="96"/>
      <c r="M109" s="96"/>
      <c r="N109" s="96"/>
    </row>
    <row r="110" spans="5:14" ht="15">
      <c r="E110" s="96"/>
      <c r="F110" s="96"/>
      <c r="G110" s="96"/>
      <c r="H110" s="96"/>
      <c r="I110" s="96"/>
      <c r="J110" s="96"/>
      <c r="K110" s="96"/>
      <c r="L110" s="96"/>
      <c r="M110" s="96"/>
      <c r="N110" s="96"/>
    </row>
    <row r="111" spans="5:14" ht="15">
      <c r="E111" s="96"/>
      <c r="F111" s="96"/>
      <c r="G111" s="96"/>
      <c r="H111" s="96"/>
      <c r="I111" s="96"/>
      <c r="J111" s="96"/>
      <c r="K111" s="96"/>
      <c r="L111" s="96"/>
      <c r="M111" s="96"/>
      <c r="N111" s="96"/>
    </row>
    <row r="112" spans="5:14" ht="15">
      <c r="E112" s="96"/>
      <c r="F112" s="96"/>
      <c r="G112" s="96"/>
      <c r="H112" s="96"/>
      <c r="I112" s="96"/>
      <c r="J112" s="96"/>
      <c r="K112" s="96"/>
      <c r="L112" s="96"/>
      <c r="M112" s="96"/>
      <c r="N112" s="96"/>
    </row>
    <row r="113" spans="5:14" ht="15">
      <c r="E113" s="96"/>
      <c r="F113" s="96"/>
      <c r="G113" s="96"/>
      <c r="H113" s="96"/>
      <c r="I113" s="96"/>
      <c r="J113" s="96"/>
      <c r="K113" s="96"/>
      <c r="L113" s="96"/>
      <c r="M113" s="96"/>
      <c r="N113" s="96"/>
    </row>
    <row r="114" spans="5:14" ht="15">
      <c r="E114" s="96"/>
      <c r="F114" s="96"/>
      <c r="G114" s="96"/>
      <c r="H114" s="96"/>
      <c r="I114" s="96"/>
      <c r="J114" s="96"/>
      <c r="K114" s="96"/>
      <c r="L114" s="96"/>
      <c r="M114" s="96"/>
      <c r="N114" s="96"/>
    </row>
    <row r="115" spans="5:14" ht="15">
      <c r="E115" s="96"/>
      <c r="F115" s="96"/>
      <c r="G115" s="96"/>
      <c r="H115" s="96"/>
      <c r="I115" s="96"/>
      <c r="J115" s="96"/>
      <c r="K115" s="96"/>
      <c r="L115" s="96"/>
      <c r="M115" s="96"/>
      <c r="N115" s="96"/>
    </row>
    <row r="116" spans="5:14" ht="15">
      <c r="E116" s="96"/>
      <c r="F116" s="96"/>
      <c r="G116" s="96"/>
      <c r="H116" s="96"/>
      <c r="I116" s="96"/>
      <c r="J116" s="96"/>
      <c r="K116" s="96"/>
      <c r="L116" s="96"/>
      <c r="M116" s="96"/>
      <c r="N116" s="96"/>
    </row>
    <row r="117" spans="5:14" ht="15">
      <c r="E117" s="96"/>
      <c r="F117" s="96"/>
      <c r="G117" s="96"/>
      <c r="H117" s="96"/>
      <c r="I117" s="96"/>
      <c r="J117" s="96"/>
      <c r="K117" s="96"/>
      <c r="L117" s="96"/>
      <c r="M117" s="96"/>
      <c r="N117" s="96"/>
    </row>
    <row r="118" spans="5:14" ht="15">
      <c r="E118" s="96"/>
      <c r="F118" s="96"/>
      <c r="G118" s="96"/>
      <c r="H118" s="96"/>
      <c r="I118" s="96"/>
      <c r="J118" s="96"/>
      <c r="K118" s="96"/>
      <c r="L118" s="96"/>
      <c r="M118" s="96"/>
      <c r="N118" s="96"/>
    </row>
    <row r="119" spans="5:14" ht="15">
      <c r="E119" s="96"/>
      <c r="F119" s="96"/>
      <c r="G119" s="96"/>
      <c r="H119" s="96"/>
      <c r="I119" s="96"/>
      <c r="J119" s="96"/>
      <c r="K119" s="96"/>
      <c r="L119" s="96"/>
      <c r="M119" s="96"/>
      <c r="N119" s="96"/>
    </row>
    <row r="120" spans="5:14" ht="15">
      <c r="E120" s="96"/>
      <c r="F120" s="96"/>
      <c r="G120" s="96"/>
      <c r="H120" s="96"/>
      <c r="I120" s="96"/>
      <c r="J120" s="96"/>
      <c r="K120" s="96"/>
      <c r="L120" s="96"/>
      <c r="M120" s="96"/>
      <c r="N120" s="96"/>
    </row>
    <row r="121" spans="5:14" ht="15">
      <c r="E121" s="96"/>
      <c r="F121" s="96"/>
      <c r="G121" s="96"/>
      <c r="H121" s="96"/>
      <c r="I121" s="96"/>
      <c r="J121" s="96"/>
      <c r="K121" s="96"/>
      <c r="L121" s="96"/>
      <c r="M121" s="96"/>
      <c r="N121" s="96"/>
    </row>
    <row r="122" spans="5:14" ht="15">
      <c r="E122" s="96"/>
      <c r="F122" s="96"/>
      <c r="G122" s="96"/>
      <c r="H122" s="96"/>
      <c r="I122" s="96"/>
      <c r="J122" s="96"/>
      <c r="K122" s="96"/>
      <c r="L122" s="96"/>
      <c r="M122" s="96"/>
      <c r="N122" s="96"/>
    </row>
    <row r="123" spans="5:14" ht="15">
      <c r="E123" s="96"/>
      <c r="F123" s="96"/>
      <c r="G123" s="96"/>
      <c r="H123" s="96"/>
      <c r="I123" s="96"/>
      <c r="J123" s="96"/>
      <c r="K123" s="96"/>
      <c r="L123" s="96"/>
      <c r="M123" s="96"/>
      <c r="N123" s="96"/>
    </row>
    <row r="124" spans="5:14" ht="15">
      <c r="E124" s="96"/>
      <c r="F124" s="96"/>
      <c r="G124" s="96"/>
      <c r="H124" s="96"/>
      <c r="I124" s="96"/>
      <c r="J124" s="96"/>
      <c r="K124" s="96"/>
      <c r="L124" s="96"/>
      <c r="M124" s="96"/>
      <c r="N124" s="96"/>
    </row>
    <row r="125" spans="5:14" ht="15">
      <c r="E125" s="96"/>
      <c r="F125" s="96"/>
      <c r="G125" s="96"/>
      <c r="H125" s="96"/>
      <c r="I125" s="96"/>
      <c r="J125" s="96"/>
      <c r="K125" s="96"/>
      <c r="L125" s="96"/>
      <c r="M125" s="96"/>
      <c r="N125" s="96"/>
    </row>
    <row r="126" spans="5:14" ht="15">
      <c r="E126" s="96"/>
      <c r="F126" s="96"/>
      <c r="G126" s="96"/>
      <c r="H126" s="96"/>
      <c r="I126" s="96"/>
      <c r="J126" s="96"/>
      <c r="K126" s="96"/>
      <c r="L126" s="96"/>
      <c r="M126" s="96"/>
      <c r="N126" s="96"/>
    </row>
    <row r="127" spans="5:14" ht="15">
      <c r="E127" s="96"/>
      <c r="F127" s="96"/>
      <c r="G127" s="96"/>
      <c r="H127" s="96"/>
      <c r="I127" s="96"/>
      <c r="J127" s="96"/>
      <c r="K127" s="96"/>
      <c r="L127" s="96"/>
      <c r="M127" s="96"/>
      <c r="N127" s="96"/>
    </row>
    <row r="128" spans="5:14" ht="15">
      <c r="E128" s="96"/>
      <c r="F128" s="96"/>
      <c r="G128" s="96"/>
      <c r="H128" s="96"/>
      <c r="I128" s="96"/>
      <c r="J128" s="96"/>
      <c r="K128" s="96"/>
      <c r="L128" s="96"/>
      <c r="M128" s="96"/>
      <c r="N128" s="96"/>
    </row>
    <row r="129" spans="5:14" ht="15">
      <c r="E129" s="96"/>
      <c r="F129" s="96"/>
      <c r="G129" s="96"/>
      <c r="H129" s="96"/>
      <c r="I129" s="96"/>
      <c r="J129" s="96"/>
      <c r="K129" s="96"/>
      <c r="L129" s="96"/>
      <c r="M129" s="96"/>
      <c r="N129" s="96"/>
    </row>
    <row r="130" spans="5:14" ht="15">
      <c r="E130" s="96"/>
      <c r="F130" s="96"/>
      <c r="G130" s="96"/>
      <c r="H130" s="96"/>
      <c r="I130" s="96"/>
      <c r="J130" s="96"/>
      <c r="K130" s="96"/>
      <c r="L130" s="96"/>
      <c r="M130" s="96"/>
      <c r="N130" s="96"/>
    </row>
    <row r="131" spans="5:14" ht="15">
      <c r="E131" s="96"/>
      <c r="F131" s="96"/>
      <c r="G131" s="96"/>
      <c r="H131" s="96"/>
      <c r="I131" s="96"/>
      <c r="J131" s="96"/>
      <c r="K131" s="96"/>
      <c r="L131" s="96"/>
      <c r="M131" s="96"/>
      <c r="N131" s="96"/>
    </row>
    <row r="132" spans="5:14" ht="15">
      <c r="E132" s="96"/>
      <c r="F132" s="96"/>
      <c r="G132" s="96"/>
      <c r="H132" s="96"/>
      <c r="I132" s="96"/>
      <c r="J132" s="96"/>
      <c r="K132" s="96"/>
      <c r="L132" s="96"/>
      <c r="M132" s="96"/>
      <c r="N132" s="96"/>
    </row>
    <row r="133" spans="5:14" ht="15">
      <c r="E133" s="96"/>
      <c r="F133" s="96"/>
      <c r="G133" s="96"/>
      <c r="H133" s="96"/>
      <c r="I133" s="96"/>
      <c r="J133" s="96"/>
      <c r="K133" s="96"/>
      <c r="L133" s="96"/>
      <c r="M133" s="96"/>
      <c r="N133" s="96"/>
    </row>
    <row r="134" spans="5:14" ht="15">
      <c r="E134" s="96"/>
      <c r="F134" s="96"/>
      <c r="G134" s="96"/>
      <c r="H134" s="96"/>
      <c r="I134" s="96"/>
      <c r="J134" s="96"/>
      <c r="K134" s="96"/>
      <c r="L134" s="96"/>
      <c r="M134" s="96"/>
      <c r="N134" s="96"/>
    </row>
    <row r="135" spans="5:14" ht="15">
      <c r="E135" s="96"/>
      <c r="F135" s="96"/>
      <c r="G135" s="96"/>
      <c r="H135" s="96"/>
      <c r="I135" s="96"/>
      <c r="J135" s="96"/>
      <c r="K135" s="96"/>
      <c r="L135" s="96"/>
      <c r="M135" s="96"/>
      <c r="N135" s="96"/>
    </row>
    <row r="136" spans="5:14" ht="15">
      <c r="E136" s="96"/>
      <c r="F136" s="96"/>
      <c r="G136" s="96"/>
      <c r="H136" s="96"/>
      <c r="I136" s="96"/>
      <c r="J136" s="96"/>
      <c r="K136" s="96"/>
      <c r="L136" s="96"/>
      <c r="M136" s="96"/>
      <c r="N136" s="96"/>
    </row>
    <row r="137" spans="5:14" ht="15">
      <c r="E137" s="96"/>
      <c r="F137" s="96"/>
      <c r="G137" s="96"/>
      <c r="H137" s="96"/>
      <c r="I137" s="96"/>
      <c r="J137" s="96"/>
      <c r="K137" s="96"/>
      <c r="L137" s="96"/>
      <c r="M137" s="96"/>
      <c r="N137" s="96"/>
    </row>
    <row r="138" spans="5:14" ht="15">
      <c r="E138" s="96"/>
      <c r="F138" s="96"/>
      <c r="G138" s="96"/>
      <c r="H138" s="96"/>
      <c r="I138" s="96"/>
      <c r="J138" s="96"/>
      <c r="K138" s="96"/>
      <c r="L138" s="96"/>
      <c r="M138" s="96"/>
      <c r="N138" s="96"/>
    </row>
    <row r="139" spans="5:14" ht="15">
      <c r="E139" s="96"/>
      <c r="F139" s="96"/>
      <c r="G139" s="96"/>
      <c r="H139" s="96"/>
      <c r="I139" s="96"/>
      <c r="J139" s="96"/>
      <c r="K139" s="96"/>
      <c r="L139" s="96"/>
      <c r="M139" s="96"/>
      <c r="N139" s="96"/>
    </row>
    <row r="140" spans="5:14" ht="15">
      <c r="E140" s="96"/>
      <c r="F140" s="96"/>
      <c r="G140" s="96"/>
      <c r="H140" s="96"/>
      <c r="I140" s="96"/>
      <c r="J140" s="96"/>
      <c r="K140" s="96"/>
      <c r="L140" s="96"/>
      <c r="M140" s="96"/>
      <c r="N140" s="96"/>
    </row>
    <row r="141" spans="5:14" ht="15">
      <c r="E141" s="96"/>
      <c r="F141" s="96"/>
      <c r="G141" s="96"/>
      <c r="H141" s="96"/>
      <c r="I141" s="96"/>
      <c r="J141" s="96"/>
      <c r="K141" s="96"/>
      <c r="L141" s="96"/>
      <c r="M141" s="96"/>
      <c r="N141" s="96"/>
    </row>
    <row r="142" spans="5:14" ht="15">
      <c r="E142" s="96"/>
      <c r="F142" s="96"/>
      <c r="G142" s="96"/>
      <c r="H142" s="96"/>
      <c r="I142" s="96"/>
      <c r="J142" s="96"/>
      <c r="K142" s="96"/>
      <c r="L142" s="96"/>
      <c r="M142" s="96"/>
      <c r="N142" s="96"/>
    </row>
    <row r="143" spans="5:14" ht="15">
      <c r="E143" s="96"/>
      <c r="F143" s="96"/>
      <c r="G143" s="96"/>
      <c r="H143" s="96"/>
      <c r="I143" s="96"/>
      <c r="J143" s="96"/>
      <c r="K143" s="96"/>
      <c r="L143" s="96"/>
      <c r="M143" s="96"/>
      <c r="N143" s="96"/>
    </row>
    <row r="144" spans="5:14" ht="15">
      <c r="E144" s="96"/>
      <c r="F144" s="96"/>
      <c r="G144" s="96"/>
      <c r="H144" s="96"/>
      <c r="I144" s="96"/>
      <c r="J144" s="96"/>
      <c r="K144" s="96"/>
      <c r="L144" s="96"/>
      <c r="M144" s="96"/>
      <c r="N144" s="96"/>
    </row>
    <row r="145" spans="5:14" ht="15">
      <c r="E145" s="96"/>
      <c r="F145" s="96"/>
      <c r="G145" s="96"/>
      <c r="H145" s="96"/>
      <c r="I145" s="96"/>
      <c r="J145" s="96"/>
      <c r="K145" s="96"/>
      <c r="L145" s="96"/>
      <c r="M145" s="96"/>
      <c r="N145" s="96"/>
    </row>
    <row r="146" spans="5:14" ht="15">
      <c r="E146" s="96"/>
      <c r="F146" s="96"/>
      <c r="G146" s="96"/>
      <c r="H146" s="96"/>
      <c r="I146" s="96"/>
      <c r="J146" s="96"/>
      <c r="K146" s="96"/>
      <c r="L146" s="96"/>
      <c r="M146" s="96"/>
      <c r="N146" s="96"/>
    </row>
    <row r="147" spans="5:14" ht="15">
      <c r="E147" s="96"/>
      <c r="F147" s="96"/>
      <c r="G147" s="96"/>
      <c r="H147" s="96"/>
      <c r="I147" s="96"/>
      <c r="J147" s="96"/>
      <c r="K147" s="96"/>
      <c r="L147" s="96"/>
      <c r="M147" s="96"/>
      <c r="N147" s="96"/>
    </row>
    <row r="148" spans="5:14" ht="15">
      <c r="E148" s="96"/>
      <c r="F148" s="96"/>
      <c r="G148" s="96"/>
      <c r="H148" s="96"/>
      <c r="I148" s="96"/>
      <c r="J148" s="96"/>
      <c r="K148" s="96"/>
      <c r="L148" s="96"/>
      <c r="M148" s="96"/>
      <c r="N148" s="96"/>
    </row>
    <row r="149" spans="5:14" ht="15">
      <c r="E149" s="96"/>
      <c r="F149" s="96"/>
      <c r="G149" s="96"/>
      <c r="H149" s="96"/>
      <c r="I149" s="96"/>
      <c r="J149" s="96"/>
      <c r="K149" s="96"/>
      <c r="L149" s="96"/>
      <c r="M149" s="96"/>
      <c r="N149" s="96"/>
    </row>
    <row r="150" spans="5:14" ht="15">
      <c r="E150" s="96"/>
      <c r="F150" s="96"/>
      <c r="G150" s="96"/>
      <c r="H150" s="96"/>
      <c r="I150" s="96"/>
      <c r="J150" s="96"/>
      <c r="K150" s="96"/>
      <c r="L150" s="96"/>
      <c r="M150" s="96"/>
      <c r="N150" s="96"/>
    </row>
    <row r="151" spans="5:14" ht="15">
      <c r="E151" s="96"/>
      <c r="F151" s="96"/>
      <c r="G151" s="96"/>
      <c r="H151" s="96"/>
      <c r="I151" s="96"/>
      <c r="J151" s="96"/>
      <c r="K151" s="96"/>
      <c r="L151" s="96"/>
      <c r="M151" s="96"/>
      <c r="N151" s="96"/>
    </row>
    <row r="152" spans="5:14" ht="15">
      <c r="E152" s="96"/>
      <c r="F152" s="96"/>
      <c r="G152" s="96"/>
      <c r="H152" s="96"/>
      <c r="I152" s="96"/>
      <c r="J152" s="96"/>
      <c r="K152" s="96"/>
      <c r="L152" s="96"/>
      <c r="M152" s="96"/>
      <c r="N152" s="96"/>
    </row>
    <row r="153" spans="5:14" ht="15">
      <c r="E153" s="96"/>
      <c r="F153" s="96"/>
      <c r="G153" s="96"/>
      <c r="H153" s="96"/>
      <c r="I153" s="96"/>
      <c r="J153" s="96"/>
      <c r="K153" s="96"/>
      <c r="L153" s="96"/>
      <c r="M153" s="96"/>
      <c r="N153" s="96"/>
    </row>
    <row r="154" spans="5:14" ht="15">
      <c r="E154" s="96"/>
      <c r="F154" s="96"/>
      <c r="G154" s="96"/>
      <c r="H154" s="96"/>
      <c r="I154" s="96"/>
      <c r="J154" s="96"/>
      <c r="K154" s="96"/>
      <c r="L154" s="96"/>
      <c r="M154" s="96"/>
      <c r="N154" s="96"/>
    </row>
    <row r="155" spans="5:14" ht="15">
      <c r="E155" s="96"/>
      <c r="F155" s="96"/>
      <c r="G155" s="96"/>
      <c r="H155" s="96"/>
      <c r="I155" s="96"/>
      <c r="J155" s="96"/>
      <c r="K155" s="96"/>
      <c r="L155" s="96"/>
      <c r="M155" s="96"/>
      <c r="N155" s="96"/>
    </row>
    <row r="156" spans="5:14" ht="15">
      <c r="E156" s="96"/>
      <c r="F156" s="96"/>
      <c r="G156" s="96"/>
      <c r="H156" s="96"/>
      <c r="I156" s="96"/>
      <c r="J156" s="96"/>
      <c r="K156" s="96"/>
      <c r="L156" s="96"/>
      <c r="M156" s="96"/>
      <c r="N156" s="96"/>
    </row>
    <row r="157" spans="5:14" ht="15">
      <c r="E157" s="96"/>
      <c r="F157" s="96"/>
      <c r="G157" s="96"/>
      <c r="H157" s="96"/>
      <c r="I157" s="96"/>
      <c r="J157" s="96"/>
      <c r="K157" s="96"/>
      <c r="L157" s="96"/>
      <c r="M157" s="96"/>
      <c r="N157" s="96"/>
    </row>
    <row r="158" spans="5:14" ht="15">
      <c r="E158" s="96"/>
      <c r="F158" s="96"/>
      <c r="G158" s="96"/>
      <c r="H158" s="96"/>
      <c r="I158" s="96"/>
      <c r="J158" s="96"/>
      <c r="K158" s="96"/>
      <c r="L158" s="96"/>
      <c r="M158" s="96"/>
      <c r="N158" s="96"/>
    </row>
    <row r="159" spans="5:14" ht="15">
      <c r="E159" s="96"/>
      <c r="F159" s="96"/>
      <c r="G159" s="96"/>
      <c r="H159" s="96"/>
      <c r="I159" s="96"/>
      <c r="J159" s="96"/>
      <c r="K159" s="96"/>
      <c r="L159" s="96"/>
      <c r="M159" s="96"/>
      <c r="N159" s="96"/>
    </row>
    <row r="160" spans="5:14" ht="15">
      <c r="E160" s="96"/>
      <c r="F160" s="96"/>
      <c r="G160" s="96"/>
      <c r="H160" s="96"/>
      <c r="I160" s="96"/>
      <c r="J160" s="96"/>
      <c r="K160" s="96"/>
      <c r="L160" s="96"/>
      <c r="M160" s="96"/>
      <c r="N160" s="96"/>
    </row>
    <row r="161" spans="5:14" ht="15">
      <c r="E161" s="96"/>
      <c r="F161" s="96"/>
      <c r="G161" s="96"/>
      <c r="H161" s="96"/>
      <c r="I161" s="96"/>
      <c r="J161" s="96"/>
      <c r="K161" s="96"/>
      <c r="L161" s="96"/>
      <c r="M161" s="96"/>
      <c r="N161" s="96"/>
    </row>
    <row r="162" spans="5:14" ht="15">
      <c r="E162" s="96"/>
      <c r="F162" s="96"/>
      <c r="G162" s="96"/>
      <c r="H162" s="96"/>
      <c r="I162" s="96"/>
      <c r="J162" s="96"/>
      <c r="K162" s="96"/>
      <c r="L162" s="96"/>
      <c r="M162" s="96"/>
      <c r="N162" s="96"/>
    </row>
    <row r="163" spans="5:14" ht="15">
      <c r="E163" s="96"/>
      <c r="F163" s="96"/>
      <c r="G163" s="96"/>
      <c r="H163" s="96"/>
      <c r="I163" s="96"/>
      <c r="J163" s="96"/>
      <c r="K163" s="96"/>
      <c r="L163" s="96"/>
      <c r="M163" s="96"/>
      <c r="N163" s="96"/>
    </row>
    <row r="164" spans="5:14" ht="15">
      <c r="E164" s="96"/>
      <c r="F164" s="96"/>
      <c r="G164" s="96"/>
      <c r="H164" s="96"/>
      <c r="I164" s="96"/>
      <c r="J164" s="96"/>
      <c r="K164" s="96"/>
      <c r="L164" s="96"/>
      <c r="M164" s="96"/>
      <c r="N164" s="96"/>
    </row>
    <row r="165" spans="5:14" ht="15">
      <c r="E165" s="96"/>
      <c r="F165" s="96"/>
      <c r="G165" s="96"/>
      <c r="H165" s="96"/>
      <c r="I165" s="96"/>
      <c r="J165" s="96"/>
      <c r="K165" s="96"/>
      <c r="L165" s="96"/>
      <c r="M165" s="96"/>
      <c r="N165" s="96"/>
    </row>
    <row r="166" spans="5:14" ht="15">
      <c r="E166" s="96"/>
      <c r="F166" s="96"/>
      <c r="G166" s="96"/>
      <c r="H166" s="96"/>
      <c r="I166" s="96"/>
      <c r="J166" s="96"/>
      <c r="K166" s="96"/>
      <c r="L166" s="96"/>
      <c r="M166" s="96"/>
      <c r="N166" s="96"/>
    </row>
    <row r="167" spans="5:14" ht="15">
      <c r="E167" s="96"/>
      <c r="F167" s="96"/>
      <c r="G167" s="96"/>
      <c r="H167" s="96"/>
      <c r="I167" s="96"/>
      <c r="J167" s="96"/>
      <c r="K167" s="96"/>
      <c r="L167" s="96"/>
      <c r="M167" s="96"/>
      <c r="N167" s="96"/>
    </row>
    <row r="168" spans="5:14" ht="15">
      <c r="E168" s="96"/>
      <c r="F168" s="96"/>
      <c r="G168" s="96"/>
      <c r="H168" s="96"/>
      <c r="I168" s="96"/>
      <c r="J168" s="96"/>
      <c r="K168" s="96"/>
      <c r="L168" s="96"/>
      <c r="M168" s="96"/>
      <c r="N168" s="96"/>
    </row>
    <row r="169" spans="5:14" ht="15">
      <c r="E169" s="96"/>
      <c r="F169" s="96"/>
      <c r="G169" s="96"/>
      <c r="H169" s="96"/>
      <c r="I169" s="96"/>
      <c r="J169" s="96"/>
      <c r="K169" s="96"/>
      <c r="L169" s="96"/>
      <c r="M169" s="96"/>
      <c r="N169" s="96"/>
    </row>
    <row r="170" spans="5:14" ht="15">
      <c r="E170" s="96"/>
      <c r="F170" s="96"/>
      <c r="G170" s="96"/>
      <c r="H170" s="96"/>
      <c r="I170" s="96"/>
      <c r="J170" s="96"/>
      <c r="K170" s="96"/>
      <c r="L170" s="96"/>
      <c r="M170" s="96"/>
      <c r="N170" s="96"/>
    </row>
    <row r="171" spans="5:14" ht="15">
      <c r="E171" s="96"/>
      <c r="F171" s="96"/>
      <c r="G171" s="96"/>
      <c r="H171" s="96"/>
      <c r="I171" s="96"/>
      <c r="J171" s="96"/>
      <c r="K171" s="96"/>
      <c r="L171" s="96"/>
      <c r="M171" s="96"/>
      <c r="N171" s="96"/>
    </row>
    <row r="172" spans="5:14" ht="15">
      <c r="E172" s="96"/>
      <c r="F172" s="96"/>
      <c r="G172" s="96"/>
      <c r="H172" s="96"/>
      <c r="I172" s="96"/>
      <c r="J172" s="96"/>
      <c r="K172" s="96"/>
      <c r="L172" s="96"/>
      <c r="M172" s="96"/>
      <c r="N172" s="96"/>
    </row>
    <row r="173" spans="5:14" ht="15">
      <c r="E173" s="96"/>
      <c r="F173" s="96"/>
      <c r="G173" s="96"/>
      <c r="H173" s="96"/>
      <c r="I173" s="96"/>
      <c r="J173" s="96"/>
      <c r="K173" s="96"/>
      <c r="L173" s="96"/>
      <c r="M173" s="96"/>
      <c r="N173" s="96"/>
    </row>
    <row r="174" spans="5:14" ht="15">
      <c r="E174" s="96"/>
      <c r="F174" s="96"/>
      <c r="G174" s="96"/>
      <c r="H174" s="96"/>
      <c r="I174" s="96"/>
      <c r="J174" s="96"/>
      <c r="K174" s="96"/>
      <c r="L174" s="96"/>
      <c r="M174" s="96"/>
      <c r="N174" s="96"/>
    </row>
    <row r="175" spans="5:14" ht="15">
      <c r="E175" s="96"/>
      <c r="F175" s="96"/>
      <c r="G175" s="96"/>
      <c r="H175" s="96"/>
      <c r="I175" s="96"/>
      <c r="J175" s="96"/>
      <c r="K175" s="96"/>
      <c r="L175" s="96"/>
      <c r="M175" s="96"/>
      <c r="N175" s="96"/>
    </row>
    <row r="176" spans="5:14" ht="15">
      <c r="E176" s="96"/>
      <c r="F176" s="96"/>
      <c r="G176" s="96"/>
      <c r="H176" s="96"/>
      <c r="I176" s="96"/>
      <c r="J176" s="96"/>
      <c r="K176" s="96"/>
      <c r="L176" s="96"/>
      <c r="M176" s="96"/>
      <c r="N176" s="96"/>
    </row>
    <row r="177" spans="5:14" ht="15">
      <c r="E177" s="96"/>
      <c r="F177" s="96"/>
      <c r="G177" s="96"/>
      <c r="H177" s="96"/>
      <c r="I177" s="96"/>
      <c r="J177" s="96"/>
      <c r="K177" s="96"/>
      <c r="L177" s="96"/>
      <c r="M177" s="96"/>
      <c r="N177" s="96"/>
    </row>
    <row r="178" spans="5:14" ht="15">
      <c r="E178" s="96"/>
      <c r="F178" s="96"/>
      <c r="G178" s="96"/>
      <c r="H178" s="96"/>
      <c r="I178" s="96"/>
      <c r="J178" s="96"/>
      <c r="K178" s="96"/>
      <c r="L178" s="96"/>
      <c r="M178" s="96"/>
      <c r="N178" s="96"/>
    </row>
    <row r="179" spans="5:14" ht="15">
      <c r="E179" s="96"/>
      <c r="F179" s="96"/>
      <c r="G179" s="96"/>
      <c r="H179" s="96"/>
      <c r="I179" s="96"/>
      <c r="J179" s="96"/>
      <c r="K179" s="96"/>
      <c r="L179" s="96"/>
      <c r="M179" s="96"/>
      <c r="N179" s="96"/>
    </row>
    <row r="180" spans="5:14" ht="15">
      <c r="E180" s="96"/>
      <c r="F180" s="96"/>
      <c r="G180" s="96"/>
      <c r="H180" s="96"/>
      <c r="I180" s="96"/>
      <c r="J180" s="96"/>
      <c r="K180" s="96"/>
      <c r="L180" s="96"/>
      <c r="M180" s="96"/>
      <c r="N180" s="96"/>
    </row>
    <row r="181" spans="5:14" ht="15">
      <c r="E181" s="96"/>
      <c r="F181" s="96"/>
      <c r="G181" s="96"/>
      <c r="H181" s="96"/>
      <c r="I181" s="96"/>
      <c r="J181" s="96"/>
      <c r="K181" s="96"/>
      <c r="L181" s="96"/>
      <c r="M181" s="96"/>
      <c r="N181" s="96"/>
    </row>
    <row r="182" spans="5:14" ht="15">
      <c r="E182" s="96"/>
      <c r="F182" s="96"/>
      <c r="G182" s="96"/>
      <c r="H182" s="96"/>
      <c r="I182" s="96"/>
      <c r="J182" s="96"/>
      <c r="K182" s="96"/>
      <c r="L182" s="96"/>
      <c r="M182" s="96"/>
      <c r="N182" s="96"/>
    </row>
    <row r="183" spans="5:14" ht="15">
      <c r="E183" s="96"/>
      <c r="F183" s="96"/>
      <c r="G183" s="96"/>
      <c r="H183" s="96"/>
      <c r="I183" s="96"/>
      <c r="J183" s="96"/>
      <c r="K183" s="96"/>
      <c r="L183" s="96"/>
      <c r="M183" s="96"/>
      <c r="N183" s="96"/>
    </row>
    <row r="184" spans="5:14" ht="15">
      <c r="E184" s="96"/>
      <c r="F184" s="96"/>
      <c r="G184" s="96"/>
      <c r="H184" s="96"/>
      <c r="I184" s="96"/>
      <c r="J184" s="96"/>
      <c r="K184" s="96"/>
      <c r="L184" s="96"/>
      <c r="M184" s="96"/>
      <c r="N184" s="96"/>
    </row>
    <row r="185" spans="5:14" ht="15">
      <c r="E185" s="96"/>
      <c r="F185" s="96"/>
      <c r="G185" s="96"/>
      <c r="H185" s="96"/>
      <c r="I185" s="96"/>
      <c r="J185" s="96"/>
      <c r="K185" s="96"/>
      <c r="L185" s="96"/>
      <c r="M185" s="96"/>
      <c r="N185" s="96"/>
    </row>
    <row r="186" spans="5:14" ht="15">
      <c r="E186" s="96"/>
      <c r="F186" s="96"/>
      <c r="G186" s="96"/>
      <c r="H186" s="96"/>
      <c r="I186" s="96"/>
      <c r="J186" s="96"/>
      <c r="K186" s="96"/>
      <c r="L186" s="96"/>
      <c r="M186" s="96"/>
      <c r="N186" s="96"/>
    </row>
    <row r="187" spans="5:14" ht="15">
      <c r="E187" s="96"/>
      <c r="F187" s="96"/>
      <c r="G187" s="96"/>
      <c r="H187" s="96"/>
      <c r="I187" s="96"/>
      <c r="J187" s="96"/>
      <c r="K187" s="96"/>
      <c r="L187" s="96"/>
      <c r="M187" s="96"/>
      <c r="N187" s="96"/>
    </row>
    <row r="188" spans="5:14" ht="15">
      <c r="E188" s="96"/>
      <c r="F188" s="96"/>
      <c r="G188" s="96"/>
      <c r="H188" s="96"/>
      <c r="I188" s="96"/>
      <c r="J188" s="96"/>
      <c r="K188" s="96"/>
      <c r="L188" s="96"/>
      <c r="M188" s="96"/>
      <c r="N188" s="96"/>
    </row>
    <row r="189" spans="5:14" ht="15">
      <c r="E189" s="96"/>
      <c r="F189" s="96"/>
      <c r="G189" s="96"/>
      <c r="H189" s="96"/>
      <c r="I189" s="96"/>
      <c r="J189" s="96"/>
      <c r="K189" s="96"/>
      <c r="L189" s="96"/>
      <c r="M189" s="96"/>
      <c r="N189" s="96"/>
    </row>
    <row r="190" spans="5:14" ht="15">
      <c r="E190" s="96"/>
      <c r="F190" s="96"/>
      <c r="G190" s="96"/>
      <c r="H190" s="96"/>
      <c r="I190" s="96"/>
      <c r="J190" s="96"/>
      <c r="K190" s="96"/>
      <c r="L190" s="96"/>
      <c r="M190" s="96"/>
      <c r="N190" s="96"/>
    </row>
    <row r="191" spans="5:14" ht="15">
      <c r="E191" s="96"/>
      <c r="F191" s="96"/>
      <c r="G191" s="96"/>
      <c r="H191" s="96"/>
      <c r="I191" s="96"/>
      <c r="J191" s="96"/>
      <c r="K191" s="96"/>
      <c r="L191" s="96"/>
      <c r="M191" s="96"/>
      <c r="N191" s="96"/>
    </row>
    <row r="192" spans="5:14">
      <c r="E192" s="139"/>
      <c r="F192" s="139"/>
      <c r="G192" s="139"/>
      <c r="H192" s="139"/>
      <c r="I192" s="139"/>
      <c r="J192" s="139"/>
      <c r="K192" s="139"/>
      <c r="L192" s="139"/>
      <c r="M192" s="139"/>
      <c r="N192" s="139"/>
    </row>
    <row r="193" spans="5:14">
      <c r="E193" s="139"/>
      <c r="F193" s="139"/>
      <c r="G193" s="139"/>
      <c r="H193" s="139"/>
      <c r="I193" s="139"/>
      <c r="J193" s="139"/>
      <c r="K193" s="139"/>
      <c r="L193" s="139"/>
      <c r="M193" s="139"/>
      <c r="N193" s="139"/>
    </row>
    <row r="194" spans="5:14">
      <c r="E194" s="213"/>
      <c r="F194" s="213"/>
      <c r="G194" s="213"/>
      <c r="H194" s="213"/>
      <c r="I194" s="213"/>
      <c r="J194" s="213"/>
      <c r="K194" s="213"/>
      <c r="L194" s="213"/>
      <c r="M194" s="213"/>
      <c r="N194" s="213"/>
    </row>
    <row r="195" spans="5:14">
      <c r="E195" s="213"/>
      <c r="F195" s="213"/>
      <c r="G195" s="213"/>
      <c r="H195" s="213"/>
      <c r="I195" s="213"/>
      <c r="J195" s="213"/>
      <c r="K195" s="213"/>
      <c r="L195" s="213"/>
      <c r="M195" s="213"/>
      <c r="N195" s="213"/>
    </row>
    <row r="196" spans="5:14">
      <c r="E196" s="213"/>
      <c r="F196" s="213"/>
      <c r="G196" s="213"/>
      <c r="H196" s="213"/>
      <c r="I196" s="213"/>
      <c r="J196" s="213"/>
      <c r="K196" s="213"/>
      <c r="L196" s="213"/>
      <c r="M196" s="213"/>
      <c r="N196" s="213"/>
    </row>
    <row r="197" spans="5:14">
      <c r="E197" s="213"/>
      <c r="F197" s="213"/>
      <c r="G197" s="213"/>
      <c r="H197" s="213"/>
      <c r="I197" s="213"/>
      <c r="J197" s="213"/>
      <c r="K197" s="213"/>
      <c r="L197" s="213"/>
      <c r="M197" s="213"/>
      <c r="N197" s="213"/>
    </row>
    <row r="198" spans="5:14">
      <c r="E198" s="213"/>
      <c r="F198" s="213"/>
      <c r="G198" s="213"/>
      <c r="H198" s="213"/>
      <c r="I198" s="213"/>
      <c r="J198" s="213"/>
      <c r="K198" s="213"/>
      <c r="L198" s="213"/>
      <c r="M198" s="213"/>
      <c r="N198" s="213"/>
    </row>
    <row r="199" spans="5:14">
      <c r="E199" s="213"/>
      <c r="F199" s="213"/>
      <c r="G199" s="213"/>
      <c r="H199" s="213"/>
      <c r="I199" s="213"/>
      <c r="J199" s="213"/>
      <c r="K199" s="213"/>
      <c r="L199" s="213"/>
      <c r="M199" s="213"/>
      <c r="N199" s="213"/>
    </row>
    <row r="200" spans="5:14">
      <c r="E200" s="213"/>
      <c r="F200" s="213"/>
      <c r="G200" s="213"/>
      <c r="H200" s="213"/>
      <c r="I200" s="213"/>
      <c r="J200" s="213"/>
      <c r="K200" s="213"/>
      <c r="L200" s="213"/>
      <c r="M200" s="213"/>
      <c r="N200" s="213"/>
    </row>
    <row r="201" spans="5:14">
      <c r="E201" s="213"/>
      <c r="F201" s="213"/>
      <c r="G201" s="213"/>
      <c r="H201" s="213"/>
      <c r="I201" s="213"/>
      <c r="J201" s="213"/>
      <c r="K201" s="213"/>
      <c r="L201" s="213"/>
      <c r="M201" s="213"/>
      <c r="N201" s="213"/>
    </row>
    <row r="202" spans="5:14">
      <c r="E202" s="213"/>
      <c r="F202" s="213"/>
      <c r="G202" s="213"/>
      <c r="H202" s="213"/>
      <c r="I202" s="213"/>
      <c r="J202" s="213"/>
      <c r="K202" s="213"/>
      <c r="L202" s="213"/>
      <c r="M202" s="213"/>
      <c r="N202" s="213"/>
    </row>
    <row r="203" spans="5:14">
      <c r="E203" s="213"/>
      <c r="F203" s="213"/>
      <c r="G203" s="213"/>
      <c r="H203" s="213"/>
      <c r="I203" s="213"/>
      <c r="J203" s="213"/>
      <c r="K203" s="213"/>
      <c r="L203" s="213"/>
      <c r="M203" s="213"/>
      <c r="N203" s="213"/>
    </row>
    <row r="204" spans="5:14">
      <c r="E204" s="213"/>
      <c r="F204" s="213"/>
      <c r="G204" s="213"/>
      <c r="H204" s="213"/>
      <c r="I204" s="213"/>
      <c r="J204" s="213"/>
      <c r="K204" s="213"/>
      <c r="L204" s="213"/>
      <c r="M204" s="213"/>
      <c r="N204" s="213"/>
    </row>
    <row r="205" spans="5:14">
      <c r="E205" s="213"/>
      <c r="F205" s="213"/>
      <c r="G205" s="213"/>
      <c r="H205" s="213"/>
      <c r="I205" s="213"/>
      <c r="J205" s="213"/>
      <c r="K205" s="213"/>
      <c r="L205" s="213"/>
      <c r="M205" s="213"/>
      <c r="N205" s="213"/>
    </row>
    <row r="206" spans="5:14">
      <c r="E206" s="213"/>
      <c r="F206" s="213"/>
      <c r="G206" s="213"/>
      <c r="H206" s="213"/>
      <c r="I206" s="213"/>
      <c r="J206" s="213"/>
      <c r="K206" s="213"/>
      <c r="L206" s="213"/>
      <c r="M206" s="213"/>
      <c r="N206" s="213"/>
    </row>
    <row r="207" spans="5:14">
      <c r="E207" s="139"/>
      <c r="F207" s="139"/>
      <c r="G207" s="139"/>
      <c r="H207" s="139"/>
      <c r="I207" s="139"/>
      <c r="J207" s="139"/>
      <c r="K207" s="139"/>
      <c r="L207" s="139"/>
      <c r="M207" s="139"/>
      <c r="N207" s="139"/>
    </row>
    <row r="208" spans="5:14">
      <c r="E208" s="139"/>
      <c r="F208" s="139"/>
      <c r="G208" s="139"/>
      <c r="H208" s="139"/>
      <c r="I208" s="139"/>
      <c r="J208" s="139"/>
      <c r="K208" s="139"/>
      <c r="L208" s="139"/>
      <c r="M208" s="139"/>
      <c r="N208" s="139"/>
    </row>
    <row r="209" spans="5:14" ht="15">
      <c r="E209" s="209"/>
      <c r="F209" s="209"/>
      <c r="G209" s="209"/>
      <c r="H209" s="209"/>
      <c r="I209" s="209"/>
      <c r="J209" s="209"/>
      <c r="K209" s="209"/>
      <c r="L209" s="209"/>
      <c r="M209" s="209"/>
      <c r="N209" s="209"/>
    </row>
    <row r="210" spans="5:14" ht="15">
      <c r="E210" s="209"/>
      <c r="F210" s="209"/>
      <c r="G210" s="209"/>
      <c r="H210" s="209"/>
      <c r="I210" s="209"/>
      <c r="J210" s="209"/>
      <c r="K210" s="209"/>
      <c r="L210" s="209"/>
      <c r="M210" s="209"/>
      <c r="N210" s="209"/>
    </row>
    <row r="211" spans="5:14" ht="15">
      <c r="E211" s="217"/>
      <c r="F211" s="217"/>
      <c r="G211" s="217"/>
      <c r="H211" s="217"/>
      <c r="I211" s="217"/>
      <c r="J211" s="217"/>
      <c r="K211" s="217"/>
      <c r="L211" s="217"/>
      <c r="M211" s="217"/>
      <c r="N211" s="217"/>
    </row>
    <row r="212" spans="5:14" ht="15">
      <c r="E212" s="217"/>
      <c r="F212" s="217"/>
      <c r="G212" s="217"/>
      <c r="H212" s="217"/>
      <c r="I212" s="217"/>
      <c r="J212" s="217"/>
      <c r="K212" s="217"/>
      <c r="L212" s="217"/>
      <c r="M212" s="217"/>
      <c r="N212" s="217"/>
    </row>
    <row r="213" spans="5:14" ht="15">
      <c r="E213" s="217"/>
      <c r="F213" s="217"/>
      <c r="G213" s="217"/>
      <c r="H213" s="217"/>
      <c r="I213" s="217"/>
      <c r="J213" s="217"/>
      <c r="K213" s="217"/>
      <c r="L213" s="217"/>
      <c r="M213" s="217"/>
      <c r="N213" s="217"/>
    </row>
    <row r="214" spans="5:14">
      <c r="E214" s="139"/>
      <c r="F214" s="139"/>
      <c r="G214" s="139"/>
      <c r="H214" s="139"/>
      <c r="I214" s="139"/>
      <c r="J214" s="139"/>
      <c r="K214" s="139"/>
      <c r="L214" s="139"/>
      <c r="M214" s="139"/>
      <c r="N214" s="139"/>
    </row>
    <row r="215" spans="5:14">
      <c r="E215" s="211"/>
      <c r="F215" s="211"/>
      <c r="G215" s="211"/>
      <c r="H215" s="211"/>
      <c r="I215" s="211"/>
      <c r="J215" s="211"/>
      <c r="K215" s="211"/>
      <c r="L215" s="211"/>
      <c r="M215" s="211"/>
      <c r="N215" s="211"/>
    </row>
    <row r="216" spans="5:14">
      <c r="E216" s="138"/>
      <c r="F216" s="138"/>
      <c r="G216" s="138"/>
      <c r="H216" s="138"/>
      <c r="I216" s="138"/>
      <c r="J216" s="138"/>
      <c r="K216" s="138"/>
      <c r="L216" s="138"/>
      <c r="M216" s="138"/>
      <c r="N216" s="138"/>
    </row>
    <row r="217" spans="5:14">
      <c r="E217" s="138"/>
      <c r="F217" s="138"/>
      <c r="G217" s="138"/>
      <c r="H217" s="138"/>
      <c r="I217" s="138"/>
      <c r="J217" s="138"/>
      <c r="K217" s="138"/>
      <c r="L217" s="138"/>
      <c r="M217" s="138"/>
      <c r="N217" s="138"/>
    </row>
    <row r="218" spans="5:14">
      <c r="E218" s="138"/>
      <c r="F218" s="138"/>
      <c r="G218" s="138"/>
      <c r="H218" s="138"/>
      <c r="I218" s="138"/>
      <c r="J218" s="138"/>
      <c r="K218" s="138"/>
      <c r="L218" s="138"/>
      <c r="M218" s="138"/>
      <c r="N218" s="138"/>
    </row>
    <row r="219" spans="5:14">
      <c r="E219" s="213"/>
      <c r="F219" s="213"/>
      <c r="G219" s="213"/>
      <c r="H219" s="213"/>
      <c r="I219" s="213"/>
      <c r="J219" s="213"/>
      <c r="K219" s="213"/>
      <c r="L219" s="213"/>
      <c r="M219" s="213"/>
      <c r="N219" s="213"/>
    </row>
    <row r="220" spans="5:14">
      <c r="E220" s="213"/>
      <c r="F220" s="213"/>
      <c r="G220" s="213"/>
      <c r="H220" s="213"/>
      <c r="I220" s="213"/>
      <c r="J220" s="213"/>
      <c r="K220" s="213"/>
      <c r="L220" s="213"/>
      <c r="M220" s="213"/>
      <c r="N220" s="213"/>
    </row>
    <row r="221" spans="5:14">
      <c r="E221" s="213"/>
      <c r="F221" s="213"/>
      <c r="G221" s="213"/>
      <c r="H221" s="213"/>
      <c r="I221" s="213"/>
      <c r="J221" s="213"/>
      <c r="K221" s="213"/>
      <c r="L221" s="213"/>
      <c r="M221" s="213"/>
      <c r="N221" s="213"/>
    </row>
    <row r="222" spans="5:14">
      <c r="E222" s="213"/>
      <c r="F222" s="213"/>
      <c r="G222" s="213"/>
      <c r="H222" s="213"/>
      <c r="I222" s="213"/>
      <c r="J222" s="213"/>
      <c r="K222" s="213"/>
      <c r="L222" s="213"/>
      <c r="M222" s="213"/>
      <c r="N222" s="213"/>
    </row>
    <row r="223" spans="5:14">
      <c r="E223" s="213"/>
      <c r="F223" s="213"/>
      <c r="G223" s="213"/>
      <c r="H223" s="213"/>
      <c r="I223" s="213"/>
      <c r="J223" s="213"/>
      <c r="K223" s="213"/>
      <c r="L223" s="213"/>
      <c r="M223" s="213"/>
      <c r="N223" s="213"/>
    </row>
    <row r="224" spans="5:14">
      <c r="E224" s="213"/>
      <c r="F224" s="213"/>
      <c r="G224" s="213"/>
      <c r="H224" s="213"/>
      <c r="I224" s="213"/>
      <c r="J224" s="213"/>
      <c r="K224" s="213"/>
      <c r="L224" s="213"/>
      <c r="M224" s="213"/>
      <c r="N224" s="213"/>
    </row>
    <row r="225" spans="5:14">
      <c r="E225" s="213"/>
      <c r="F225" s="213"/>
      <c r="G225" s="213"/>
      <c r="H225" s="213"/>
      <c r="I225" s="213"/>
      <c r="J225" s="213"/>
      <c r="K225" s="213"/>
      <c r="L225" s="213"/>
      <c r="M225" s="213"/>
      <c r="N225" s="213"/>
    </row>
    <row r="226" spans="5:14">
      <c r="E226" s="213"/>
      <c r="F226" s="213"/>
      <c r="G226" s="213"/>
      <c r="H226" s="213"/>
      <c r="I226" s="213"/>
      <c r="J226" s="213"/>
      <c r="K226" s="213"/>
      <c r="L226" s="213"/>
      <c r="M226" s="213"/>
      <c r="N226" s="213"/>
    </row>
    <row r="227" spans="5:14">
      <c r="E227" s="213"/>
      <c r="F227" s="213"/>
      <c r="G227" s="213"/>
      <c r="H227" s="213"/>
      <c r="I227" s="213"/>
      <c r="J227" s="213"/>
      <c r="K227" s="213"/>
      <c r="L227" s="213"/>
      <c r="M227" s="213"/>
      <c r="N227" s="213"/>
    </row>
    <row r="228" spans="5:14">
      <c r="E228" s="213"/>
      <c r="F228" s="213"/>
      <c r="G228" s="213"/>
      <c r="H228" s="213"/>
      <c r="I228" s="213"/>
      <c r="J228" s="213"/>
      <c r="K228" s="213"/>
      <c r="L228" s="213"/>
      <c r="M228" s="213"/>
      <c r="N228" s="213"/>
    </row>
    <row r="229" spans="5:14">
      <c r="E229" s="213"/>
      <c r="F229" s="213"/>
      <c r="G229" s="213"/>
      <c r="H229" s="213"/>
      <c r="I229" s="213"/>
      <c r="J229" s="213"/>
      <c r="K229" s="213"/>
      <c r="L229" s="213"/>
      <c r="M229" s="213"/>
      <c r="N229" s="213"/>
    </row>
    <row r="230" spans="5:14">
      <c r="E230" s="213"/>
      <c r="F230" s="213"/>
      <c r="G230" s="213"/>
      <c r="H230" s="213"/>
      <c r="I230" s="213"/>
      <c r="J230" s="213"/>
      <c r="K230" s="213"/>
      <c r="L230" s="213"/>
      <c r="M230" s="213"/>
      <c r="N230" s="213"/>
    </row>
    <row r="231" spans="5:14">
      <c r="E231" s="213"/>
      <c r="F231" s="213"/>
      <c r="G231" s="213"/>
      <c r="H231" s="213"/>
      <c r="I231" s="213"/>
      <c r="J231" s="213"/>
      <c r="K231" s="213"/>
      <c r="L231" s="213"/>
      <c r="M231" s="213"/>
      <c r="N231" s="213"/>
    </row>
    <row r="232" spans="5:14">
      <c r="E232" s="213"/>
      <c r="F232" s="213"/>
      <c r="G232" s="213"/>
      <c r="H232" s="213"/>
      <c r="I232" s="213"/>
      <c r="J232" s="213"/>
      <c r="K232" s="213"/>
      <c r="L232" s="213"/>
      <c r="M232" s="213"/>
      <c r="N232" s="213"/>
    </row>
    <row r="233" spans="5:14">
      <c r="E233" s="213"/>
      <c r="F233" s="213"/>
      <c r="G233" s="213"/>
      <c r="H233" s="213"/>
      <c r="I233" s="213"/>
      <c r="J233" s="213"/>
      <c r="K233" s="213"/>
      <c r="L233" s="213"/>
      <c r="M233" s="213"/>
      <c r="N233" s="213"/>
    </row>
    <row r="234" spans="5:14">
      <c r="E234" s="139"/>
      <c r="F234" s="139"/>
      <c r="G234" s="139"/>
      <c r="H234" s="139"/>
      <c r="I234" s="139"/>
      <c r="J234" s="139"/>
      <c r="K234" s="139"/>
      <c r="L234" s="139"/>
      <c r="M234" s="139"/>
      <c r="N234" s="139"/>
    </row>
    <row r="235" spans="5:14">
      <c r="E235" s="139"/>
      <c r="F235" s="139"/>
      <c r="G235" s="139"/>
      <c r="H235" s="139"/>
      <c r="I235" s="139"/>
      <c r="J235" s="139"/>
      <c r="K235" s="139"/>
      <c r="L235" s="139"/>
      <c r="M235" s="139"/>
      <c r="N235" s="139"/>
    </row>
    <row r="236" spans="5:14">
      <c r="E236" s="139"/>
      <c r="F236" s="139"/>
      <c r="G236" s="139"/>
      <c r="H236" s="139"/>
      <c r="I236" s="139"/>
      <c r="J236" s="139"/>
      <c r="K236" s="139"/>
      <c r="L236" s="139"/>
      <c r="M236" s="139"/>
      <c r="N236" s="139"/>
    </row>
    <row r="237" spans="5:14" ht="15">
      <c r="E237" s="217"/>
      <c r="F237" s="217"/>
      <c r="G237" s="217"/>
      <c r="H237" s="217"/>
      <c r="I237" s="217"/>
      <c r="J237" s="217"/>
      <c r="K237" s="217"/>
      <c r="L237" s="217"/>
      <c r="M237" s="217"/>
      <c r="N237" s="217"/>
    </row>
    <row r="238" spans="5:14" ht="15">
      <c r="E238" s="217"/>
      <c r="F238" s="217"/>
      <c r="G238" s="217"/>
      <c r="H238" s="217"/>
      <c r="I238" s="217"/>
      <c r="J238" s="217"/>
      <c r="K238" s="217"/>
      <c r="L238" s="217"/>
      <c r="M238" s="217"/>
      <c r="N238" s="217"/>
    </row>
    <row r="239" spans="5:14">
      <c r="E239" s="138"/>
      <c r="F239" s="138"/>
      <c r="G239" s="138"/>
      <c r="H239" s="138"/>
      <c r="I239" s="138"/>
      <c r="J239" s="138"/>
      <c r="K239" s="138"/>
      <c r="L239" s="138"/>
      <c r="M239" s="138"/>
      <c r="N239" s="138"/>
    </row>
    <row r="240" spans="5:14">
      <c r="E240" s="138"/>
      <c r="F240" s="138"/>
      <c r="G240" s="138"/>
      <c r="H240" s="138"/>
      <c r="I240" s="138"/>
      <c r="J240" s="138"/>
      <c r="K240" s="138"/>
      <c r="L240" s="138"/>
      <c r="M240" s="138"/>
      <c r="N240" s="138"/>
    </row>
    <row r="241" spans="5:14">
      <c r="E241" s="139"/>
      <c r="F241" s="139"/>
      <c r="G241" s="139"/>
      <c r="H241" s="139"/>
      <c r="I241" s="139"/>
      <c r="J241" s="139"/>
      <c r="K241" s="139"/>
      <c r="L241" s="139"/>
      <c r="M241" s="139"/>
      <c r="N241" s="139"/>
    </row>
    <row r="242" spans="5:14">
      <c r="E242" s="140"/>
      <c r="F242" s="140"/>
      <c r="G242" s="140"/>
      <c r="H242" s="140"/>
      <c r="I242" s="140"/>
      <c r="J242" s="140"/>
      <c r="K242" s="140"/>
      <c r="L242" s="140"/>
      <c r="M242" s="140"/>
      <c r="N242" s="140"/>
    </row>
    <row r="243" spans="5:14">
      <c r="E243" s="139"/>
      <c r="F243" s="139"/>
      <c r="G243" s="139"/>
      <c r="H243" s="139"/>
      <c r="I243" s="139"/>
      <c r="J243" s="139"/>
      <c r="K243" s="139"/>
      <c r="L243" s="139"/>
      <c r="M243" s="139"/>
      <c r="N243" s="139"/>
    </row>
    <row r="244" spans="5:14">
      <c r="E244" s="211"/>
      <c r="F244" s="211"/>
      <c r="G244" s="211"/>
      <c r="H244" s="211"/>
      <c r="I244" s="211"/>
      <c r="J244" s="211"/>
      <c r="K244" s="211"/>
      <c r="L244" s="211"/>
      <c r="M244" s="211"/>
      <c r="N244" s="211"/>
    </row>
    <row r="245" spans="5:14">
      <c r="E245" s="72"/>
      <c r="F245" s="72"/>
      <c r="G245" s="72"/>
      <c r="H245" s="72"/>
      <c r="I245" s="72"/>
      <c r="J245" s="72"/>
      <c r="K245" s="72"/>
      <c r="L245" s="72"/>
      <c r="M245" s="72"/>
      <c r="N245" s="72"/>
    </row>
    <row r="246" spans="5:14">
      <c r="E246" s="211"/>
      <c r="F246" s="211"/>
      <c r="G246" s="211"/>
      <c r="H246" s="211"/>
      <c r="I246" s="211"/>
      <c r="J246" s="211"/>
      <c r="K246" s="211"/>
      <c r="L246" s="211"/>
      <c r="M246" s="211"/>
      <c r="N246" s="211"/>
    </row>
  </sheetData>
  <mergeCells count="6">
    <mergeCell ref="R4:Z4"/>
    <mergeCell ref="E5:N5"/>
    <mergeCell ref="O5:Q5"/>
    <mergeCell ref="E6:I6"/>
    <mergeCell ref="J6:N6"/>
    <mergeCell ref="O6:Q6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oglio7"/>
  <dimension ref="A1:AR288"/>
  <sheetViews>
    <sheetView showGridLines="0" zoomScale="65" zoomScaleNormal="65" workbookViewId="0">
      <pane ySplit="7" topLeftCell="A44" activePane="bottomLeft" state="frozen"/>
      <selection activeCell="G9" sqref="G9"/>
      <selection pane="bottomLeft" activeCell="B63" sqref="B63"/>
    </sheetView>
  </sheetViews>
  <sheetFormatPr defaultColWidth="9.140625" defaultRowHeight="18" outlineLevelRow="1" outlineLevelCol="1"/>
  <cols>
    <col min="1" max="1" width="9.140625" style="32"/>
    <col min="2" max="2" width="54.7109375" style="32" customWidth="1"/>
    <col min="3" max="3" width="38.28515625" style="32" customWidth="1"/>
    <col min="4" max="4" width="23.28515625" style="32" bestFit="1" customWidth="1"/>
    <col min="5" max="6" width="13.28515625" style="16" bestFit="1" customWidth="1" outlineLevel="1"/>
    <col min="7" max="7" width="12.7109375" style="16" customWidth="1" outlineLevel="1"/>
    <col min="8" max="8" width="13.28515625" style="16" bestFit="1" customWidth="1" outlineLevel="1"/>
    <col min="9" max="9" width="12.85546875" style="16" bestFit="1" customWidth="1" outlineLevel="1"/>
    <col min="10" max="11" width="13.28515625" style="135" bestFit="1" customWidth="1" outlineLevel="1"/>
    <col min="12" max="12" width="12.7109375" style="135" customWidth="1" outlineLevel="1"/>
    <col min="13" max="13" width="13.28515625" style="135" bestFit="1" customWidth="1" outlineLevel="1"/>
    <col min="14" max="14" width="12.85546875" style="135" bestFit="1" customWidth="1" outlineLevel="1"/>
    <col min="15" max="17" width="25.7109375" style="32" customWidth="1"/>
    <col min="18" max="26" width="4.5703125" style="32" bestFit="1" customWidth="1"/>
    <col min="27" max="28" width="0" style="32" hidden="1" customWidth="1"/>
    <col min="29" max="16384" width="9.140625" style="32"/>
  </cols>
  <sheetData>
    <row r="1" spans="1:44" s="67" customFormat="1" ht="33.75">
      <c r="A1" s="52" t="s">
        <v>413</v>
      </c>
      <c r="B1" s="76"/>
      <c r="C1" s="71"/>
      <c r="D1" s="68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3"/>
      <c r="Y1" s="73"/>
      <c r="Z1" s="73"/>
      <c r="AA1" s="73"/>
      <c r="AB1" s="69"/>
      <c r="AC1" s="69"/>
      <c r="AD1" s="69"/>
      <c r="AE1" s="69"/>
      <c r="AF1" s="69"/>
      <c r="AG1" s="69"/>
      <c r="AH1" s="69"/>
      <c r="AJ1" s="70"/>
      <c r="AK1" s="70"/>
      <c r="AL1" s="70"/>
      <c r="AM1" s="70"/>
      <c r="AN1" s="70"/>
      <c r="AO1" s="70"/>
      <c r="AP1" s="70"/>
      <c r="AQ1" s="70"/>
      <c r="AR1" s="70"/>
    </row>
    <row r="2" spans="1:44" s="5" customFormat="1" ht="30">
      <c r="A2" s="6" t="s">
        <v>147</v>
      </c>
      <c r="B2" s="3"/>
      <c r="D2" s="7"/>
      <c r="E2" s="72"/>
      <c r="F2" s="72"/>
      <c r="G2" s="72"/>
      <c r="H2" s="72"/>
      <c r="I2" s="72"/>
      <c r="J2" s="72"/>
      <c r="K2" s="72"/>
      <c r="L2" s="72"/>
      <c r="M2" s="72"/>
      <c r="N2" s="72"/>
      <c r="O2" s="7"/>
      <c r="P2" s="68"/>
      <c r="Q2" s="68"/>
      <c r="R2" s="50"/>
      <c r="S2" s="50"/>
      <c r="T2" s="50"/>
      <c r="U2" s="50"/>
      <c r="V2" s="50"/>
      <c r="W2" s="50"/>
      <c r="X2" s="50"/>
      <c r="Y2" s="50"/>
      <c r="Z2" s="50"/>
    </row>
    <row r="3" spans="1:44" s="5" customFormat="1">
      <c r="A3" s="3"/>
      <c r="B3" s="3"/>
      <c r="D3" s="7"/>
      <c r="E3" s="72"/>
      <c r="F3" s="72"/>
      <c r="G3" s="72"/>
      <c r="H3" s="72"/>
      <c r="I3" s="72"/>
      <c r="J3" s="72"/>
      <c r="K3" s="72"/>
      <c r="L3" s="72"/>
      <c r="M3" s="72"/>
      <c r="N3" s="72"/>
      <c r="O3" s="7"/>
      <c r="P3" s="68"/>
      <c r="Q3" s="68"/>
      <c r="R3" s="50"/>
      <c r="S3" s="50"/>
      <c r="T3" s="50"/>
      <c r="U3" s="50"/>
      <c r="V3" s="50"/>
      <c r="W3" s="50"/>
      <c r="X3" s="50"/>
      <c r="Y3" s="50"/>
      <c r="Z3" s="50"/>
    </row>
    <row r="4" spans="1:44" s="51" customFormat="1">
      <c r="E4" s="83"/>
      <c r="F4" s="83"/>
      <c r="G4" s="83"/>
      <c r="H4" s="83"/>
      <c r="I4" s="83"/>
      <c r="J4" s="83"/>
      <c r="K4" s="83"/>
      <c r="L4" s="83"/>
      <c r="M4" s="83"/>
      <c r="N4" s="83"/>
      <c r="R4" s="507" t="s">
        <v>46</v>
      </c>
      <c r="S4" s="508"/>
      <c r="T4" s="508"/>
      <c r="U4" s="508"/>
      <c r="V4" s="508"/>
      <c r="W4" s="508"/>
      <c r="X4" s="508"/>
      <c r="Y4" s="508"/>
      <c r="Z4" s="509"/>
    </row>
    <row r="5" spans="1:44" s="49" customFormat="1" ht="108.75">
      <c r="A5" s="48" t="s">
        <v>38</v>
      </c>
      <c r="B5" s="22" t="s">
        <v>37</v>
      </c>
      <c r="C5" s="22" t="s">
        <v>47</v>
      </c>
      <c r="D5" s="224" t="s">
        <v>405</v>
      </c>
      <c r="E5" s="469" t="s">
        <v>190</v>
      </c>
      <c r="F5" s="470"/>
      <c r="G5" s="470"/>
      <c r="H5" s="470"/>
      <c r="I5" s="470"/>
      <c r="J5" s="470"/>
      <c r="K5" s="470"/>
      <c r="L5" s="470"/>
      <c r="M5" s="470"/>
      <c r="N5" s="471"/>
      <c r="O5" s="459" t="s">
        <v>48</v>
      </c>
      <c r="P5" s="460"/>
      <c r="Q5" s="461"/>
      <c r="R5" s="24" t="s">
        <v>20</v>
      </c>
      <c r="S5" s="25" t="s">
        <v>21</v>
      </c>
      <c r="T5" s="24" t="s">
        <v>22</v>
      </c>
      <c r="U5" s="25" t="s">
        <v>23</v>
      </c>
      <c r="V5" s="24" t="s">
        <v>24</v>
      </c>
      <c r="W5" s="25" t="s">
        <v>25</v>
      </c>
      <c r="X5" s="24" t="s">
        <v>26</v>
      </c>
      <c r="Y5" s="25" t="s">
        <v>27</v>
      </c>
      <c r="Z5" s="24" t="s">
        <v>28</v>
      </c>
      <c r="AA5" s="2"/>
      <c r="AB5" s="2"/>
    </row>
    <row r="6" spans="1:44" s="43" customFormat="1" ht="15.75" customHeight="1">
      <c r="A6" s="44"/>
      <c r="B6" s="44"/>
      <c r="C6" s="42"/>
      <c r="D6" s="44"/>
      <c r="E6" s="474" t="s">
        <v>409</v>
      </c>
      <c r="F6" s="475"/>
      <c r="G6" s="475"/>
      <c r="H6" s="475"/>
      <c r="I6" s="475"/>
      <c r="J6" s="474" t="s">
        <v>408</v>
      </c>
      <c r="K6" s="475"/>
      <c r="L6" s="475"/>
      <c r="M6" s="475"/>
      <c r="N6" s="475"/>
      <c r="O6" s="510" t="s">
        <v>222</v>
      </c>
      <c r="P6" s="511"/>
      <c r="Q6" s="511"/>
      <c r="R6" s="46"/>
      <c r="S6" s="46"/>
      <c r="T6" s="46"/>
      <c r="U6" s="46"/>
      <c r="V6" s="46"/>
      <c r="W6" s="46"/>
      <c r="X6" s="46"/>
      <c r="Y6" s="46"/>
      <c r="Z6" s="46"/>
    </row>
    <row r="7" spans="1:44" s="43" customFormat="1" ht="20.25">
      <c r="A7" s="34" t="s">
        <v>49</v>
      </c>
      <c r="B7" s="44"/>
      <c r="C7" s="42"/>
      <c r="D7" s="44"/>
      <c r="E7" s="84" t="s">
        <v>185</v>
      </c>
      <c r="F7" s="84" t="s">
        <v>186</v>
      </c>
      <c r="G7" s="84" t="s">
        <v>187</v>
      </c>
      <c r="H7" s="84" t="s">
        <v>188</v>
      </c>
      <c r="I7" s="84" t="s">
        <v>189</v>
      </c>
      <c r="J7" s="84" t="s">
        <v>185</v>
      </c>
      <c r="K7" s="84" t="s">
        <v>186</v>
      </c>
      <c r="L7" s="84" t="s">
        <v>187</v>
      </c>
      <c r="M7" s="84" t="s">
        <v>188</v>
      </c>
      <c r="N7" s="84" t="s">
        <v>189</v>
      </c>
      <c r="O7" s="63" t="s">
        <v>409</v>
      </c>
      <c r="P7" s="63" t="s">
        <v>410</v>
      </c>
      <c r="Q7" s="63" t="s">
        <v>411</v>
      </c>
      <c r="R7" s="46"/>
      <c r="S7" s="46"/>
      <c r="T7" s="46"/>
      <c r="U7" s="46"/>
      <c r="V7" s="46"/>
      <c r="W7" s="46"/>
      <c r="X7" s="46"/>
      <c r="Y7" s="46"/>
      <c r="Z7" s="46"/>
    </row>
    <row r="8" spans="1:44" s="61" customFormat="1" ht="52.5" customHeight="1">
      <c r="A8" s="45" t="s">
        <v>191</v>
      </c>
      <c r="B8" s="95"/>
      <c r="D8" s="95"/>
      <c r="E8" s="117">
        <v>58496280</v>
      </c>
      <c r="F8" s="117">
        <v>24226623</v>
      </c>
      <c r="G8" s="117">
        <v>38613751</v>
      </c>
      <c r="H8" s="117">
        <v>24462233</v>
      </c>
      <c r="I8" s="117">
        <v>12467757</v>
      </c>
      <c r="J8" s="117">
        <v>58496280</v>
      </c>
      <c r="K8" s="117">
        <v>24226623</v>
      </c>
      <c r="L8" s="117">
        <v>38613751</v>
      </c>
      <c r="M8" s="117">
        <v>24462233</v>
      </c>
      <c r="N8" s="117">
        <v>12467757</v>
      </c>
      <c r="O8" s="91"/>
      <c r="P8" s="221"/>
      <c r="Q8" s="226"/>
      <c r="R8" s="47"/>
      <c r="S8" s="47"/>
      <c r="T8" s="47"/>
      <c r="U8" s="47"/>
      <c r="V8" s="47"/>
      <c r="W8" s="47"/>
      <c r="X8" s="47"/>
      <c r="Y8" s="47"/>
      <c r="Z8" s="47"/>
    </row>
    <row r="9" spans="1:44" s="61" customFormat="1" ht="20.25">
      <c r="A9" s="86"/>
      <c r="B9" s="95"/>
      <c r="D9" s="95"/>
      <c r="E9" s="85"/>
      <c r="F9" s="85"/>
      <c r="G9" s="85"/>
      <c r="H9" s="85"/>
      <c r="I9" s="85"/>
      <c r="J9" s="133"/>
      <c r="K9" s="133"/>
      <c r="L9" s="133"/>
      <c r="M9" s="133"/>
      <c r="N9" s="133"/>
      <c r="O9" s="91"/>
      <c r="P9" s="221"/>
      <c r="Q9" s="226"/>
      <c r="R9" s="47"/>
      <c r="S9" s="47"/>
      <c r="T9" s="47"/>
      <c r="U9" s="47"/>
      <c r="V9" s="47"/>
      <c r="W9" s="47"/>
      <c r="X9" s="47"/>
      <c r="Y9" s="47"/>
      <c r="Z9" s="47"/>
    </row>
    <row r="10" spans="1:44" s="43" customFormat="1" ht="20.25">
      <c r="B10" s="281" t="s">
        <v>228</v>
      </c>
      <c r="C10" s="282"/>
      <c r="E10" s="97"/>
      <c r="F10" s="97"/>
      <c r="G10" s="97"/>
      <c r="H10" s="97"/>
      <c r="I10" s="97"/>
      <c r="J10" s="97"/>
      <c r="K10" s="97"/>
      <c r="L10" s="97"/>
      <c r="M10" s="97"/>
      <c r="N10" s="97"/>
      <c r="R10" s="282"/>
      <c r="S10" s="282"/>
      <c r="T10" s="282"/>
      <c r="U10" s="282"/>
      <c r="V10" s="282"/>
      <c r="W10" s="282"/>
      <c r="X10" s="282"/>
      <c r="Y10" s="282"/>
      <c r="Z10" s="282"/>
    </row>
    <row r="11" spans="1:44" s="43" customFormat="1" ht="20.25">
      <c r="B11" s="281"/>
      <c r="C11" s="282"/>
      <c r="E11" s="97"/>
      <c r="F11" s="97"/>
      <c r="G11" s="97"/>
      <c r="H11" s="97"/>
      <c r="I11" s="97"/>
      <c r="J11" s="97"/>
      <c r="K11" s="97"/>
      <c r="L11" s="97"/>
      <c r="M11" s="97"/>
      <c r="N11" s="97"/>
      <c r="R11" s="282"/>
      <c r="S11" s="282"/>
      <c r="T11" s="282"/>
      <c r="U11" s="282"/>
      <c r="V11" s="282"/>
      <c r="W11" s="282"/>
      <c r="X11" s="282"/>
      <c r="Y11" s="282"/>
      <c r="Z11" s="282"/>
    </row>
    <row r="12" spans="1:44" s="289" customFormat="1" ht="19.5" customHeight="1" outlineLevel="1">
      <c r="A12" s="289" t="s">
        <v>49</v>
      </c>
      <c r="B12" s="285" t="s">
        <v>226</v>
      </c>
      <c r="C12" s="286" t="s">
        <v>136</v>
      </c>
      <c r="D12" s="287"/>
      <c r="E12" s="117">
        <v>2290250</v>
      </c>
      <c r="F12" s="117">
        <v>1219073.252672419</v>
      </c>
      <c r="G12" s="117">
        <v>1175236.5924262647</v>
      </c>
      <c r="H12" s="117">
        <v>635085.46315230848</v>
      </c>
      <c r="I12" s="117">
        <v>170707.13736470332</v>
      </c>
      <c r="J12" s="117">
        <v>2242000</v>
      </c>
      <c r="K12" s="117">
        <v>2242000</v>
      </c>
      <c r="L12" s="117">
        <v>2242000</v>
      </c>
      <c r="M12" s="117">
        <v>2242000</v>
      </c>
      <c r="N12" s="117">
        <v>2242000</v>
      </c>
      <c r="O12" s="288">
        <v>16159.999999999998</v>
      </c>
      <c r="P12" s="288">
        <v>17815.999999999996</v>
      </c>
      <c r="Q12" s="288">
        <v>15238.4</v>
      </c>
      <c r="R12" s="177"/>
      <c r="S12" s="11" t="s">
        <v>29</v>
      </c>
      <c r="T12" s="177"/>
      <c r="U12" s="11"/>
      <c r="V12" s="177"/>
      <c r="W12" s="11"/>
      <c r="X12" s="177"/>
      <c r="Y12" s="11"/>
      <c r="Z12" s="177"/>
    </row>
    <row r="13" spans="1:44" s="43" customFormat="1" ht="14.25" customHeight="1" outlineLevel="1">
      <c r="A13" s="289" t="s">
        <v>49</v>
      </c>
      <c r="B13" s="296" t="s">
        <v>50</v>
      </c>
      <c r="C13" s="282" t="s">
        <v>78</v>
      </c>
      <c r="D13" s="291">
        <v>1</v>
      </c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292"/>
      <c r="P13" s="292"/>
      <c r="Q13" s="292"/>
    </row>
    <row r="14" spans="1:44" s="43" customFormat="1" ht="14.25" customHeight="1" outlineLevel="1">
      <c r="A14" s="289" t="s">
        <v>49</v>
      </c>
      <c r="B14" s="296" t="s">
        <v>50</v>
      </c>
      <c r="C14" s="282" t="s">
        <v>79</v>
      </c>
      <c r="D14" s="291">
        <v>1</v>
      </c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292"/>
      <c r="P14" s="292"/>
      <c r="Q14" s="292"/>
    </row>
    <row r="15" spans="1:44" s="43" customFormat="1" ht="14.25" customHeight="1" outlineLevel="1">
      <c r="A15" s="289" t="s">
        <v>49</v>
      </c>
      <c r="B15" s="296" t="s">
        <v>50</v>
      </c>
      <c r="C15" s="282" t="s">
        <v>80</v>
      </c>
      <c r="D15" s="291">
        <v>2</v>
      </c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292"/>
      <c r="P15" s="292"/>
      <c r="Q15" s="292"/>
    </row>
    <row r="16" spans="1:44" s="43" customFormat="1" ht="14.25" customHeight="1" outlineLevel="1">
      <c r="A16" s="289" t="s">
        <v>49</v>
      </c>
      <c r="B16" s="296" t="s">
        <v>113</v>
      </c>
      <c r="C16" s="282" t="s">
        <v>85</v>
      </c>
      <c r="D16" s="291">
        <v>1</v>
      </c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292"/>
      <c r="P16" s="292"/>
      <c r="Q16" s="292"/>
    </row>
    <row r="17" spans="1:26" s="43" customFormat="1" ht="14.25" customHeight="1" outlineLevel="1">
      <c r="A17" s="289" t="s">
        <v>49</v>
      </c>
      <c r="B17" s="296" t="s">
        <v>113</v>
      </c>
      <c r="C17" s="282" t="s">
        <v>86</v>
      </c>
      <c r="D17" s="291">
        <v>3</v>
      </c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292"/>
      <c r="P17" s="292"/>
      <c r="Q17" s="292"/>
    </row>
    <row r="18" spans="1:26" s="43" customFormat="1" ht="14.25" customHeight="1" outlineLevel="1">
      <c r="A18" s="289" t="s">
        <v>49</v>
      </c>
      <c r="B18" s="296" t="s">
        <v>113</v>
      </c>
      <c r="C18" s="282" t="s">
        <v>87</v>
      </c>
      <c r="D18" s="291">
        <v>5</v>
      </c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292"/>
      <c r="P18" s="292"/>
      <c r="Q18" s="292"/>
    </row>
    <row r="19" spans="1:26" s="43" customFormat="1" ht="14.25" customHeight="1" outlineLevel="1">
      <c r="A19" s="289" t="s">
        <v>49</v>
      </c>
      <c r="B19" s="296" t="s">
        <v>113</v>
      </c>
      <c r="C19" s="282" t="s">
        <v>119</v>
      </c>
      <c r="D19" s="291">
        <v>1</v>
      </c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292"/>
      <c r="P19" s="292"/>
      <c r="Q19" s="292"/>
    </row>
    <row r="20" spans="1:26" s="43" customFormat="1" ht="14.25" customHeight="1" outlineLevel="1">
      <c r="A20" s="289" t="s">
        <v>49</v>
      </c>
      <c r="B20" s="296" t="s">
        <v>113</v>
      </c>
      <c r="C20" s="282" t="s">
        <v>121</v>
      </c>
      <c r="D20" s="291">
        <v>1</v>
      </c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292"/>
      <c r="P20" s="292"/>
      <c r="Q20" s="292"/>
    </row>
    <row r="21" spans="1:26" s="43" customFormat="1" ht="14.25" customHeight="1" outlineLevel="1">
      <c r="A21" s="289" t="s">
        <v>49</v>
      </c>
      <c r="B21" s="296" t="s">
        <v>115</v>
      </c>
      <c r="C21" s="282" t="s">
        <v>169</v>
      </c>
      <c r="D21" s="291">
        <v>2</v>
      </c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292"/>
      <c r="P21" s="292"/>
      <c r="Q21" s="292"/>
    </row>
    <row r="22" spans="1:26" s="43" customFormat="1" ht="14.25" customHeight="1" outlineLevel="1">
      <c r="A22" s="289" t="s">
        <v>49</v>
      </c>
      <c r="B22" s="296" t="s">
        <v>115</v>
      </c>
      <c r="C22" s="282" t="s">
        <v>111</v>
      </c>
      <c r="D22" s="291">
        <v>1</v>
      </c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292"/>
      <c r="P22" s="292"/>
      <c r="Q22" s="292"/>
    </row>
    <row r="23" spans="1:26" s="43" customFormat="1" ht="14.25" customHeight="1" outlineLevel="1">
      <c r="A23" s="289" t="s">
        <v>49</v>
      </c>
      <c r="B23" s="296" t="s">
        <v>115</v>
      </c>
      <c r="C23" s="282" t="s">
        <v>112</v>
      </c>
      <c r="D23" s="291">
        <v>1</v>
      </c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292"/>
      <c r="P23" s="292"/>
      <c r="Q23" s="292"/>
    </row>
    <row r="24" spans="1:26" s="43" customFormat="1" ht="14.1" customHeight="1" outlineLevel="1">
      <c r="A24" s="289" t="s">
        <v>49</v>
      </c>
      <c r="B24" s="296" t="s">
        <v>115</v>
      </c>
      <c r="C24" s="282" t="s">
        <v>146</v>
      </c>
      <c r="D24" s="291">
        <v>1</v>
      </c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292"/>
      <c r="P24" s="292"/>
      <c r="Q24" s="292"/>
    </row>
    <row r="25" spans="1:26" s="43" customFormat="1" ht="14.25" customHeight="1" outlineLevel="1">
      <c r="A25" s="289" t="s">
        <v>49</v>
      </c>
      <c r="B25" s="296" t="s">
        <v>116</v>
      </c>
      <c r="C25" s="282" t="s">
        <v>106</v>
      </c>
      <c r="D25" s="291">
        <v>1</v>
      </c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292"/>
      <c r="P25" s="292"/>
      <c r="Q25" s="292"/>
    </row>
    <row r="26" spans="1:26" s="43" customFormat="1" ht="14.1" customHeight="1" outlineLevel="1">
      <c r="A26" s="289" t="s">
        <v>49</v>
      </c>
      <c r="B26" s="296" t="s">
        <v>116</v>
      </c>
      <c r="C26" s="282" t="s">
        <v>107</v>
      </c>
      <c r="D26" s="291">
        <v>1</v>
      </c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292"/>
      <c r="P26" s="292"/>
      <c r="Q26" s="292"/>
    </row>
    <row r="27" spans="1:26" s="43" customFormat="1" ht="14.1" customHeight="1" outlineLevel="1">
      <c r="A27" s="289" t="s">
        <v>49</v>
      </c>
      <c r="B27" s="296" t="s">
        <v>116</v>
      </c>
      <c r="C27" s="282" t="s">
        <v>108</v>
      </c>
      <c r="D27" s="291">
        <v>1</v>
      </c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292"/>
      <c r="P27" s="292"/>
      <c r="Q27" s="292"/>
    </row>
    <row r="28" spans="1:26" s="43" customFormat="1" ht="14.25" customHeight="1" outlineLevel="1">
      <c r="A28" s="289"/>
      <c r="B28" s="296"/>
      <c r="C28" s="282"/>
      <c r="D28" s="291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292"/>
      <c r="P28" s="292"/>
      <c r="Q28" s="292"/>
    </row>
    <row r="29" spans="1:26" s="289" customFormat="1" ht="19.5" customHeight="1" outlineLevel="1">
      <c r="A29" s="289" t="s">
        <v>49</v>
      </c>
      <c r="B29" s="285" t="s">
        <v>149</v>
      </c>
      <c r="C29" s="286" t="s">
        <v>151</v>
      </c>
      <c r="D29" s="287"/>
      <c r="E29" s="117">
        <v>2040600</v>
      </c>
      <c r="F29" s="117">
        <v>1146894.5564415115</v>
      </c>
      <c r="G29" s="117">
        <v>1209963.2530629123</v>
      </c>
      <c r="H29" s="117">
        <v>706713.69609121489</v>
      </c>
      <c r="I29" s="117">
        <v>233630.81747089498</v>
      </c>
      <c r="J29" s="117">
        <v>2013490</v>
      </c>
      <c r="K29" s="117">
        <v>2013490</v>
      </c>
      <c r="L29" s="117">
        <v>2013490</v>
      </c>
      <c r="M29" s="117">
        <v>2013490</v>
      </c>
      <c r="N29" s="117">
        <v>2013490</v>
      </c>
      <c r="O29" s="288">
        <v>17199.999999999996</v>
      </c>
      <c r="P29" s="288">
        <v>19151.999999999996</v>
      </c>
      <c r="Q29" s="288">
        <v>17311.999999999996</v>
      </c>
      <c r="R29" s="177" t="s">
        <v>29</v>
      </c>
      <c r="S29" s="11" t="s">
        <v>29</v>
      </c>
      <c r="T29" s="177"/>
      <c r="U29" s="11"/>
      <c r="V29" s="177"/>
      <c r="W29" s="11"/>
      <c r="X29" s="177"/>
      <c r="Y29" s="11"/>
      <c r="Z29" s="177"/>
    </row>
    <row r="30" spans="1:26" s="43" customFormat="1" ht="14.25" customHeight="1" outlineLevel="1">
      <c r="A30" s="289" t="s">
        <v>49</v>
      </c>
      <c r="B30" s="296" t="s">
        <v>50</v>
      </c>
      <c r="C30" s="282" t="s">
        <v>78</v>
      </c>
      <c r="D30" s="291">
        <v>3</v>
      </c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292"/>
      <c r="P30" s="292"/>
      <c r="Q30" s="292"/>
    </row>
    <row r="31" spans="1:26" s="43" customFormat="1" ht="14.25" customHeight="1" outlineLevel="1">
      <c r="A31" s="289" t="s">
        <v>49</v>
      </c>
      <c r="B31" s="296" t="s">
        <v>50</v>
      </c>
      <c r="C31" s="282" t="s">
        <v>79</v>
      </c>
      <c r="D31" s="291">
        <v>1</v>
      </c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292"/>
      <c r="P31" s="292"/>
      <c r="Q31" s="292"/>
    </row>
    <row r="32" spans="1:26" s="43" customFormat="1" ht="14.25" customHeight="1" outlineLevel="1">
      <c r="A32" s="289" t="s">
        <v>49</v>
      </c>
      <c r="B32" s="296" t="s">
        <v>50</v>
      </c>
      <c r="C32" s="282" t="s">
        <v>80</v>
      </c>
      <c r="D32" s="291">
        <v>3</v>
      </c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292"/>
      <c r="P32" s="292"/>
      <c r="Q32" s="292"/>
    </row>
    <row r="33" spans="1:26" s="43" customFormat="1" ht="14.25" customHeight="1" outlineLevel="1">
      <c r="A33" s="289" t="s">
        <v>49</v>
      </c>
      <c r="B33" s="296" t="s">
        <v>50</v>
      </c>
      <c r="C33" s="282" t="s">
        <v>118</v>
      </c>
      <c r="D33" s="291">
        <v>1</v>
      </c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292"/>
      <c r="P33" s="292"/>
      <c r="Q33" s="292"/>
    </row>
    <row r="34" spans="1:26" s="43" customFormat="1" ht="14.25" customHeight="1" outlineLevel="1">
      <c r="A34" s="289" t="s">
        <v>49</v>
      </c>
      <c r="B34" s="296" t="s">
        <v>50</v>
      </c>
      <c r="C34" s="282" t="s">
        <v>148</v>
      </c>
      <c r="D34" s="291">
        <v>2</v>
      </c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292"/>
      <c r="P34" s="292"/>
      <c r="Q34" s="292"/>
    </row>
    <row r="35" spans="1:26" s="43" customFormat="1" ht="14.25" customHeight="1" outlineLevel="1">
      <c r="A35" s="289" t="s">
        <v>49</v>
      </c>
      <c r="B35" s="296" t="s">
        <v>114</v>
      </c>
      <c r="C35" s="282" t="s">
        <v>92</v>
      </c>
      <c r="D35" s="291">
        <v>3</v>
      </c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292"/>
      <c r="P35" s="292"/>
      <c r="Q35" s="292"/>
    </row>
    <row r="36" spans="1:26" s="43" customFormat="1" ht="14.25" customHeight="1" outlineLevel="1">
      <c r="A36" s="289" t="s">
        <v>49</v>
      </c>
      <c r="B36" s="296" t="s">
        <v>114</v>
      </c>
      <c r="C36" s="282" t="s">
        <v>93</v>
      </c>
      <c r="D36" s="291">
        <v>2</v>
      </c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292"/>
      <c r="P36" s="292"/>
      <c r="Q36" s="292"/>
    </row>
    <row r="37" spans="1:26" s="43" customFormat="1" ht="14.25" customHeight="1" outlineLevel="1">
      <c r="A37" s="289" t="s">
        <v>49</v>
      </c>
      <c r="B37" s="296" t="s">
        <v>114</v>
      </c>
      <c r="C37" s="282" t="s">
        <v>94</v>
      </c>
      <c r="D37" s="291">
        <v>2</v>
      </c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292"/>
      <c r="P37" s="292"/>
      <c r="Q37" s="292"/>
    </row>
    <row r="38" spans="1:26" s="43" customFormat="1" ht="14.25" customHeight="1" outlineLevel="1">
      <c r="A38" s="289" t="s">
        <v>49</v>
      </c>
      <c r="B38" s="296" t="s">
        <v>114</v>
      </c>
      <c r="C38" s="282" t="s">
        <v>145</v>
      </c>
      <c r="D38" s="291">
        <v>1</v>
      </c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292"/>
      <c r="P38" s="292"/>
      <c r="Q38" s="292"/>
    </row>
    <row r="39" spans="1:26" s="43" customFormat="1" ht="14.25" customHeight="1" outlineLevel="1">
      <c r="A39" s="289" t="s">
        <v>49</v>
      </c>
      <c r="B39" s="296" t="s">
        <v>114</v>
      </c>
      <c r="C39" s="282" t="s">
        <v>120</v>
      </c>
      <c r="D39" s="291">
        <v>2</v>
      </c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292"/>
      <c r="P39" s="292"/>
      <c r="Q39" s="292"/>
    </row>
    <row r="40" spans="1:26" s="43" customFormat="1" ht="14.25" customHeight="1" outlineLevel="1">
      <c r="A40" s="289"/>
      <c r="B40" s="296"/>
      <c r="C40" s="282"/>
      <c r="D40" s="291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292"/>
      <c r="P40" s="292"/>
      <c r="Q40" s="292"/>
    </row>
    <row r="41" spans="1:26" s="289" customFormat="1" ht="19.5" customHeight="1" outlineLevel="1">
      <c r="A41" s="289" t="s">
        <v>49</v>
      </c>
      <c r="B41" s="285" t="s">
        <v>564</v>
      </c>
      <c r="C41" s="286" t="s">
        <v>137</v>
      </c>
      <c r="D41" s="287"/>
      <c r="E41" s="117">
        <v>2612800</v>
      </c>
      <c r="F41" s="117">
        <v>1432541.8260101911</v>
      </c>
      <c r="G41" s="117">
        <v>1469244.882207847</v>
      </c>
      <c r="H41" s="117">
        <v>879604.20907884755</v>
      </c>
      <c r="I41" s="117">
        <v>277463.77938145859</v>
      </c>
      <c r="J41" s="117">
        <v>2554510</v>
      </c>
      <c r="K41" s="117">
        <v>2450014.7237098445</v>
      </c>
      <c r="L41" s="117">
        <v>2476351.0322875148</v>
      </c>
      <c r="M41" s="117">
        <v>2430319.4865461895</v>
      </c>
      <c r="N41" s="117">
        <v>2366422.0957947164</v>
      </c>
      <c r="O41" s="288">
        <v>17056</v>
      </c>
      <c r="P41" s="288">
        <v>19039.999999999996</v>
      </c>
      <c r="Q41" s="288">
        <v>16416</v>
      </c>
      <c r="R41" s="177" t="s">
        <v>29</v>
      </c>
      <c r="S41" s="11" t="s">
        <v>29</v>
      </c>
      <c r="T41" s="177"/>
      <c r="U41" s="11"/>
      <c r="V41" s="177"/>
      <c r="W41" s="11"/>
      <c r="X41" s="177"/>
      <c r="Y41" s="11"/>
      <c r="Z41" s="177"/>
    </row>
    <row r="42" spans="1:26" s="43" customFormat="1" ht="14.25" customHeight="1" outlineLevel="1">
      <c r="A42" s="289" t="s">
        <v>49</v>
      </c>
      <c r="B42" s="296" t="s">
        <v>50</v>
      </c>
      <c r="C42" s="282" t="s">
        <v>78</v>
      </c>
      <c r="D42" s="291">
        <v>3</v>
      </c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292"/>
      <c r="P42" s="292"/>
      <c r="Q42" s="292"/>
    </row>
    <row r="43" spans="1:26" s="43" customFormat="1" ht="14.25" customHeight="1" outlineLevel="1">
      <c r="A43" s="289" t="s">
        <v>49</v>
      </c>
      <c r="B43" s="296" t="s">
        <v>50</v>
      </c>
      <c r="C43" s="282" t="s">
        <v>79</v>
      </c>
      <c r="D43" s="291">
        <v>1</v>
      </c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292"/>
      <c r="P43" s="292"/>
      <c r="Q43" s="292"/>
    </row>
    <row r="44" spans="1:26" s="43" customFormat="1" ht="14.25" customHeight="1" outlineLevel="1">
      <c r="A44" s="289" t="s">
        <v>49</v>
      </c>
      <c r="B44" s="296" t="s">
        <v>50</v>
      </c>
      <c r="C44" s="282" t="s">
        <v>118</v>
      </c>
      <c r="D44" s="291">
        <v>2</v>
      </c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292"/>
      <c r="P44" s="292"/>
      <c r="Q44" s="292"/>
    </row>
    <row r="45" spans="1:26" s="43" customFormat="1" ht="14.25" customHeight="1" outlineLevel="1">
      <c r="A45" s="289" t="s">
        <v>49</v>
      </c>
      <c r="B45" s="296" t="s">
        <v>50</v>
      </c>
      <c r="C45" s="282" t="s">
        <v>148</v>
      </c>
      <c r="D45" s="291">
        <v>2</v>
      </c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292"/>
      <c r="P45" s="292"/>
      <c r="Q45" s="292"/>
    </row>
    <row r="46" spans="1:26" s="43" customFormat="1" ht="14.25" customHeight="1" outlineLevel="1">
      <c r="A46" s="289" t="s">
        <v>49</v>
      </c>
      <c r="B46" s="296" t="s">
        <v>113</v>
      </c>
      <c r="C46" s="282" t="s">
        <v>85</v>
      </c>
      <c r="D46" s="291">
        <v>4</v>
      </c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292"/>
      <c r="P46" s="292"/>
      <c r="Q46" s="292"/>
    </row>
    <row r="47" spans="1:26" s="43" customFormat="1" ht="14.25" customHeight="1" outlineLevel="1">
      <c r="A47" s="289" t="s">
        <v>49</v>
      </c>
      <c r="B47" s="296" t="s">
        <v>113</v>
      </c>
      <c r="C47" s="282" t="s">
        <v>86</v>
      </c>
      <c r="D47" s="291">
        <v>4</v>
      </c>
      <c r="E47" s="117"/>
      <c r="F47" s="117"/>
      <c r="G47" s="117"/>
      <c r="H47" s="117"/>
      <c r="I47" s="117"/>
      <c r="J47" s="117"/>
      <c r="K47" s="117"/>
      <c r="L47" s="117"/>
      <c r="M47" s="117"/>
      <c r="N47" s="117"/>
      <c r="O47" s="292"/>
      <c r="P47" s="292"/>
      <c r="Q47" s="292"/>
    </row>
    <row r="48" spans="1:26" s="43" customFormat="1" ht="14.25" customHeight="1" outlineLevel="1">
      <c r="A48" s="289" t="s">
        <v>49</v>
      </c>
      <c r="B48" s="296" t="s">
        <v>113</v>
      </c>
      <c r="C48" s="282" t="s">
        <v>119</v>
      </c>
      <c r="D48" s="291">
        <v>1</v>
      </c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292"/>
      <c r="P48" s="292"/>
      <c r="Q48" s="292"/>
    </row>
    <row r="49" spans="1:26" s="43" customFormat="1" ht="14.25" customHeight="1" outlineLevel="1">
      <c r="A49" s="289" t="s">
        <v>49</v>
      </c>
      <c r="B49" s="296" t="s">
        <v>113</v>
      </c>
      <c r="C49" s="282" t="s">
        <v>121</v>
      </c>
      <c r="D49" s="291">
        <v>2</v>
      </c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292"/>
      <c r="P49" s="292"/>
      <c r="Q49" s="292"/>
    </row>
    <row r="50" spans="1:26" s="43" customFormat="1" ht="14.25" customHeight="1" outlineLevel="1">
      <c r="A50" s="289" t="s">
        <v>49</v>
      </c>
      <c r="B50" s="296" t="s">
        <v>114</v>
      </c>
      <c r="C50" s="282" t="s">
        <v>92</v>
      </c>
      <c r="D50" s="291">
        <v>6</v>
      </c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292"/>
      <c r="P50" s="292"/>
      <c r="Q50" s="292"/>
    </row>
    <row r="51" spans="1:26" s="43" customFormat="1" ht="14.25" customHeight="1" outlineLevel="1">
      <c r="A51" s="289" t="s">
        <v>49</v>
      </c>
      <c r="B51" s="296" t="s">
        <v>114</v>
      </c>
      <c r="C51" s="282" t="s">
        <v>93</v>
      </c>
      <c r="D51" s="291">
        <v>3</v>
      </c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292"/>
      <c r="P51" s="292"/>
      <c r="Q51" s="292"/>
    </row>
    <row r="52" spans="1:26" s="43" customFormat="1" ht="14.25" customHeight="1" outlineLevel="1">
      <c r="A52" s="289" t="s">
        <v>49</v>
      </c>
      <c r="B52" s="296" t="s">
        <v>114</v>
      </c>
      <c r="C52" s="282" t="s">
        <v>145</v>
      </c>
      <c r="D52" s="291">
        <v>1</v>
      </c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292"/>
      <c r="P52" s="292"/>
      <c r="Q52" s="292"/>
    </row>
    <row r="53" spans="1:26" s="43" customFormat="1" ht="14.25" customHeight="1" outlineLevel="1">
      <c r="A53" s="289" t="s">
        <v>49</v>
      </c>
      <c r="B53" s="296" t="s">
        <v>114</v>
      </c>
      <c r="C53" s="282" t="s">
        <v>120</v>
      </c>
      <c r="D53" s="291">
        <v>1</v>
      </c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292"/>
      <c r="P53" s="292"/>
      <c r="Q53" s="292"/>
    </row>
    <row r="54" spans="1:26" s="43" customFormat="1" ht="14.25" customHeight="1" outlineLevel="1">
      <c r="A54" s="289" t="s">
        <v>49</v>
      </c>
      <c r="B54" s="296" t="s">
        <v>403</v>
      </c>
      <c r="C54" s="47" t="s">
        <v>561</v>
      </c>
      <c r="D54" s="291">
        <v>8</v>
      </c>
      <c r="E54" s="117"/>
      <c r="F54" s="117"/>
      <c r="G54" s="117"/>
      <c r="H54" s="117"/>
      <c r="I54" s="117"/>
      <c r="J54" s="117"/>
      <c r="K54" s="117"/>
      <c r="L54" s="117"/>
      <c r="M54" s="117"/>
      <c r="N54" s="117"/>
      <c r="O54" s="292"/>
      <c r="P54" s="292"/>
      <c r="Q54" s="292"/>
    </row>
    <row r="55" spans="1:26" s="43" customFormat="1" ht="14.25" customHeight="1" outlineLevel="1">
      <c r="A55" s="289"/>
      <c r="B55" s="296"/>
      <c r="C55" s="282"/>
      <c r="D55" s="291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292"/>
      <c r="P55" s="292"/>
      <c r="Q55" s="292"/>
    </row>
    <row r="56" spans="1:26" s="289" customFormat="1" ht="19.5" customHeight="1" outlineLevel="1">
      <c r="A56" s="289" t="s">
        <v>49</v>
      </c>
      <c r="B56" s="285" t="s">
        <v>572</v>
      </c>
      <c r="C56" s="286" t="s">
        <v>559</v>
      </c>
      <c r="D56" s="287"/>
      <c r="E56" s="117">
        <v>1294500</v>
      </c>
      <c r="F56" s="117">
        <v>739579.37187757494</v>
      </c>
      <c r="G56" s="117">
        <v>919300.74296295852</v>
      </c>
      <c r="H56" s="117">
        <v>553833.11495549046</v>
      </c>
      <c r="I56" s="117">
        <v>174974.42766968018</v>
      </c>
      <c r="J56" s="117">
        <v>1279650</v>
      </c>
      <c r="K56" s="117">
        <v>731081.50677621586</v>
      </c>
      <c r="L56" s="117">
        <v>908757.694248416</v>
      </c>
      <c r="M56" s="117">
        <v>547417.91417141771</v>
      </c>
      <c r="N56" s="117">
        <v>172927.11111925362</v>
      </c>
      <c r="O56" s="288">
        <v>14711.999999999998</v>
      </c>
      <c r="P56" s="288">
        <v>16383.999999999998</v>
      </c>
      <c r="Q56" s="288">
        <v>15287.999999999998</v>
      </c>
      <c r="R56" s="177"/>
      <c r="S56" s="11" t="s">
        <v>29</v>
      </c>
      <c r="T56" s="177"/>
      <c r="U56" s="11"/>
      <c r="V56" s="177"/>
      <c r="W56" s="11"/>
      <c r="X56" s="177"/>
      <c r="Y56" s="11"/>
      <c r="Z56" s="177"/>
    </row>
    <row r="57" spans="1:26" s="43" customFormat="1" ht="14.25" customHeight="1" outlineLevel="1">
      <c r="A57" s="289" t="s">
        <v>49</v>
      </c>
      <c r="B57" s="290" t="s">
        <v>50</v>
      </c>
      <c r="C57" s="282" t="s">
        <v>78</v>
      </c>
      <c r="D57" s="291">
        <v>4</v>
      </c>
      <c r="E57" s="117"/>
      <c r="F57" s="117"/>
      <c r="G57" s="117"/>
      <c r="H57" s="117"/>
      <c r="I57" s="117"/>
      <c r="J57" s="117"/>
      <c r="K57" s="117"/>
      <c r="L57" s="117"/>
      <c r="M57" s="117"/>
      <c r="N57" s="117"/>
      <c r="O57" s="292"/>
      <c r="P57" s="292"/>
      <c r="Q57" s="292"/>
    </row>
    <row r="58" spans="1:26" s="43" customFormat="1" ht="14.25" customHeight="1" outlineLevel="1">
      <c r="A58" s="289" t="s">
        <v>49</v>
      </c>
      <c r="B58" s="290" t="s">
        <v>50</v>
      </c>
      <c r="C58" s="282" t="s">
        <v>79</v>
      </c>
      <c r="D58" s="291">
        <v>2</v>
      </c>
      <c r="E58" s="117"/>
      <c r="F58" s="117"/>
      <c r="G58" s="117"/>
      <c r="H58" s="117"/>
      <c r="I58" s="117"/>
      <c r="J58" s="117"/>
      <c r="K58" s="117"/>
      <c r="L58" s="117"/>
      <c r="M58" s="117"/>
      <c r="N58" s="117"/>
      <c r="O58" s="292"/>
      <c r="P58" s="292"/>
      <c r="Q58" s="292"/>
    </row>
    <row r="59" spans="1:26" s="43" customFormat="1" ht="14.25" customHeight="1" outlineLevel="1">
      <c r="A59" s="289" t="s">
        <v>49</v>
      </c>
      <c r="B59" s="290" t="s">
        <v>50</v>
      </c>
      <c r="C59" s="282" t="s">
        <v>80</v>
      </c>
      <c r="D59" s="291">
        <v>3</v>
      </c>
      <c r="E59" s="117"/>
      <c r="F59" s="117"/>
      <c r="G59" s="117"/>
      <c r="H59" s="117"/>
      <c r="I59" s="117"/>
      <c r="J59" s="117"/>
      <c r="K59" s="117"/>
      <c r="L59" s="117"/>
      <c r="M59" s="117"/>
      <c r="N59" s="117"/>
      <c r="O59" s="292"/>
      <c r="P59" s="292"/>
      <c r="Q59" s="292"/>
    </row>
    <row r="60" spans="1:26" s="43" customFormat="1" ht="14.25" customHeight="1" outlineLevel="1">
      <c r="A60" s="289" t="s">
        <v>49</v>
      </c>
      <c r="B60" s="290" t="s">
        <v>50</v>
      </c>
      <c r="C60" s="282" t="s">
        <v>81</v>
      </c>
      <c r="D60" s="291">
        <v>1</v>
      </c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292"/>
      <c r="P60" s="292"/>
      <c r="Q60" s="292"/>
    </row>
    <row r="61" spans="1:26" s="43" customFormat="1" ht="14.25" customHeight="1" outlineLevel="1">
      <c r="A61" s="289" t="s">
        <v>49</v>
      </c>
      <c r="B61" s="290" t="s">
        <v>403</v>
      </c>
      <c r="C61" s="47" t="s">
        <v>561</v>
      </c>
      <c r="D61" s="291">
        <v>5</v>
      </c>
      <c r="E61" s="117"/>
      <c r="F61" s="117"/>
      <c r="G61" s="117"/>
      <c r="H61" s="117"/>
      <c r="I61" s="117"/>
      <c r="J61" s="117"/>
      <c r="K61" s="117"/>
      <c r="L61" s="117"/>
      <c r="M61" s="117"/>
      <c r="N61" s="117"/>
      <c r="O61" s="292"/>
      <c r="P61" s="292"/>
      <c r="Q61" s="292"/>
    </row>
    <row r="62" spans="1:26" s="43" customFormat="1" ht="14.25" customHeight="1" outlineLevel="1">
      <c r="B62" s="282"/>
      <c r="C62" s="47"/>
      <c r="E62" s="117"/>
      <c r="F62" s="117"/>
      <c r="G62" s="117"/>
      <c r="H62" s="117"/>
      <c r="I62" s="117"/>
      <c r="J62" s="117"/>
      <c r="K62" s="117"/>
      <c r="L62" s="117"/>
      <c r="M62" s="117"/>
      <c r="N62" s="117"/>
      <c r="O62" s="283"/>
      <c r="P62" s="283"/>
      <c r="Q62" s="283"/>
      <c r="R62" s="282"/>
      <c r="S62" s="282"/>
      <c r="T62" s="282"/>
      <c r="U62" s="282"/>
      <c r="V62" s="282"/>
      <c r="W62" s="282"/>
      <c r="X62" s="282"/>
      <c r="Y62" s="282"/>
      <c r="Z62" s="282"/>
    </row>
    <row r="63" spans="1:26" s="289" customFormat="1" ht="19.5" customHeight="1" outlineLevel="1">
      <c r="A63" s="289" t="s">
        <v>49</v>
      </c>
      <c r="B63" s="285" t="s">
        <v>572</v>
      </c>
      <c r="C63" s="286" t="s">
        <v>560</v>
      </c>
      <c r="D63" s="287"/>
      <c r="E63" s="117">
        <v>886000</v>
      </c>
      <c r="F63" s="117">
        <v>453128.57645323453</v>
      </c>
      <c r="G63" s="117">
        <v>640904.07148745656</v>
      </c>
      <c r="H63" s="117">
        <v>424118.25593016058</v>
      </c>
      <c r="I63" s="117">
        <v>129646.78461215599</v>
      </c>
      <c r="J63" s="117">
        <v>875900</v>
      </c>
      <c r="K63" s="117">
        <v>447929.06464001915</v>
      </c>
      <c r="L63" s="117">
        <v>633655.95377766574</v>
      </c>
      <c r="M63" s="117">
        <v>419306.3134200999</v>
      </c>
      <c r="N63" s="117">
        <v>128116.33295266086</v>
      </c>
      <c r="O63" s="288">
        <v>15668.999999999996</v>
      </c>
      <c r="P63" s="288">
        <v>17063.999999999996</v>
      </c>
      <c r="Q63" s="288">
        <v>14318.999999999996</v>
      </c>
      <c r="R63" s="177"/>
      <c r="S63" s="11" t="s">
        <v>29</v>
      </c>
      <c r="T63" s="177"/>
      <c r="U63" s="11"/>
      <c r="V63" s="177"/>
      <c r="W63" s="11"/>
      <c r="X63" s="177"/>
      <c r="Y63" s="11"/>
      <c r="Z63" s="177"/>
    </row>
    <row r="64" spans="1:26" s="43" customFormat="1" ht="14.25" customHeight="1" outlineLevel="1">
      <c r="A64" s="289" t="s">
        <v>49</v>
      </c>
      <c r="B64" s="290" t="s">
        <v>50</v>
      </c>
      <c r="C64" s="47" t="s">
        <v>140</v>
      </c>
      <c r="D64" s="291">
        <v>1</v>
      </c>
      <c r="E64" s="117"/>
      <c r="F64" s="117"/>
      <c r="G64" s="117"/>
      <c r="H64" s="117"/>
      <c r="I64" s="117"/>
      <c r="J64" s="117"/>
      <c r="K64" s="117"/>
      <c r="L64" s="117"/>
      <c r="M64" s="117"/>
      <c r="N64" s="117"/>
      <c r="O64" s="292"/>
      <c r="P64" s="292"/>
      <c r="Q64" s="292"/>
    </row>
    <row r="65" spans="1:17" s="43" customFormat="1" ht="14.25" customHeight="1" outlineLevel="1">
      <c r="A65" s="289" t="s">
        <v>49</v>
      </c>
      <c r="B65" s="290" t="s">
        <v>50</v>
      </c>
      <c r="C65" s="47" t="s">
        <v>118</v>
      </c>
      <c r="D65" s="291">
        <v>3</v>
      </c>
      <c r="E65" s="117"/>
      <c r="F65" s="117"/>
      <c r="G65" s="117"/>
      <c r="H65" s="117"/>
      <c r="I65" s="117"/>
      <c r="J65" s="117"/>
      <c r="K65" s="117"/>
      <c r="L65" s="117"/>
      <c r="M65" s="117"/>
      <c r="N65" s="117"/>
      <c r="O65" s="292"/>
      <c r="P65" s="292"/>
      <c r="Q65" s="292"/>
    </row>
    <row r="66" spans="1:17" s="43" customFormat="1" ht="14.25" customHeight="1" outlineLevel="1">
      <c r="A66" s="289" t="s">
        <v>49</v>
      </c>
      <c r="B66" s="290" t="s">
        <v>50</v>
      </c>
      <c r="C66" s="47" t="s">
        <v>84</v>
      </c>
      <c r="D66" s="291">
        <v>2</v>
      </c>
      <c r="E66" s="117"/>
      <c r="F66" s="117"/>
      <c r="G66" s="117"/>
      <c r="H66" s="117"/>
      <c r="I66" s="117"/>
      <c r="J66" s="117"/>
      <c r="K66" s="117"/>
      <c r="L66" s="117"/>
      <c r="M66" s="117"/>
      <c r="N66" s="117"/>
      <c r="O66" s="292"/>
      <c r="P66" s="292"/>
      <c r="Q66" s="292"/>
    </row>
    <row r="67" spans="1:17" s="43" customFormat="1" ht="14.25" customHeight="1" outlineLevel="1">
      <c r="A67" s="289" t="s">
        <v>49</v>
      </c>
      <c r="B67" s="290" t="s">
        <v>403</v>
      </c>
      <c r="C67" s="47" t="s">
        <v>561</v>
      </c>
      <c r="D67" s="291">
        <v>5</v>
      </c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292"/>
      <c r="P67" s="292"/>
      <c r="Q67" s="292"/>
    </row>
    <row r="68" spans="1:17" s="43" customFormat="1" ht="15">
      <c r="A68" s="179" t="s">
        <v>73</v>
      </c>
      <c r="C68" s="282"/>
      <c r="D68" s="291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292"/>
      <c r="P68" s="292"/>
      <c r="Q68" s="292"/>
    </row>
    <row r="69" spans="1:17" s="282" customFormat="1" ht="15" outlineLevel="1">
      <c r="B69" s="206" t="s">
        <v>117</v>
      </c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47"/>
      <c r="P69" s="47"/>
      <c r="Q69" s="47"/>
    </row>
    <row r="70" spans="1:17" s="282" customFormat="1" ht="15">
      <c r="B70" s="282" t="s">
        <v>129</v>
      </c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47"/>
      <c r="P70" s="47"/>
      <c r="Q70" s="47"/>
    </row>
    <row r="71" spans="1:17" s="282" customFormat="1" ht="15">
      <c r="B71" s="282" t="s">
        <v>68</v>
      </c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47"/>
      <c r="P71" s="47"/>
      <c r="Q71" s="47"/>
    </row>
    <row r="72" spans="1:17" s="43" customFormat="1">
      <c r="B72" s="207" t="s">
        <v>224</v>
      </c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61"/>
      <c r="P72" s="61"/>
      <c r="Q72" s="61"/>
    </row>
    <row r="73" spans="1:17" s="43" customFormat="1" ht="15"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61"/>
      <c r="P73" s="61"/>
      <c r="Q73" s="61"/>
    </row>
    <row r="74" spans="1:17" s="43" customFormat="1" ht="15"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61"/>
      <c r="P74" s="61"/>
      <c r="Q74" s="61"/>
    </row>
    <row r="75" spans="1:17" s="43" customFormat="1" ht="15"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61"/>
      <c r="P75" s="61"/>
      <c r="Q75" s="61"/>
    </row>
    <row r="76" spans="1:17" ht="15">
      <c r="E76" s="238"/>
      <c r="F76" s="238"/>
      <c r="G76" s="238"/>
      <c r="H76" s="238"/>
      <c r="I76" s="238"/>
      <c r="J76" s="238"/>
      <c r="K76" s="238"/>
      <c r="L76" s="238"/>
      <c r="M76" s="238"/>
      <c r="N76" s="238"/>
      <c r="O76" s="60"/>
      <c r="P76" s="60"/>
      <c r="Q76" s="60"/>
    </row>
    <row r="77" spans="1:17" ht="15"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60"/>
      <c r="P77" s="60"/>
      <c r="Q77" s="60"/>
    </row>
    <row r="78" spans="1:17" ht="15"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60"/>
      <c r="P78" s="60"/>
      <c r="Q78" s="60"/>
    </row>
    <row r="79" spans="1:17" ht="15"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60"/>
      <c r="P79" s="60"/>
      <c r="Q79" s="60"/>
    </row>
    <row r="80" spans="1:17" ht="15"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60"/>
      <c r="P80" s="60"/>
      <c r="Q80" s="60"/>
    </row>
    <row r="81" spans="5:17" ht="15"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60"/>
      <c r="P81" s="60"/>
      <c r="Q81" s="60"/>
    </row>
    <row r="82" spans="5:17" ht="15"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60"/>
      <c r="P82" s="60"/>
      <c r="Q82" s="60"/>
    </row>
    <row r="83" spans="5:17" ht="15"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60"/>
      <c r="P83" s="60"/>
      <c r="Q83" s="60"/>
    </row>
    <row r="84" spans="5:17" ht="15"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60"/>
      <c r="P84" s="60"/>
      <c r="Q84" s="60"/>
    </row>
    <row r="85" spans="5:17" ht="15"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60"/>
      <c r="P85" s="60"/>
      <c r="Q85" s="60"/>
    </row>
    <row r="86" spans="5:17" ht="15"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60"/>
      <c r="P86" s="60"/>
      <c r="Q86" s="60"/>
    </row>
    <row r="87" spans="5:17" ht="15"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60"/>
      <c r="P87" s="60"/>
      <c r="Q87" s="60"/>
    </row>
    <row r="88" spans="5:17" ht="15"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60"/>
      <c r="P88" s="60"/>
      <c r="Q88" s="60"/>
    </row>
    <row r="89" spans="5:17" ht="15"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60"/>
      <c r="P89" s="60"/>
      <c r="Q89" s="60"/>
    </row>
    <row r="90" spans="5:17" ht="15"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60"/>
      <c r="P90" s="60"/>
      <c r="Q90" s="60"/>
    </row>
    <row r="91" spans="5:17" ht="15"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60"/>
      <c r="P91" s="60"/>
      <c r="Q91" s="60"/>
    </row>
    <row r="92" spans="5:17" ht="15"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60"/>
      <c r="P92" s="60"/>
      <c r="Q92" s="60"/>
    </row>
    <row r="93" spans="5:17" ht="15"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60"/>
      <c r="P93" s="60"/>
      <c r="Q93" s="60"/>
    </row>
    <row r="94" spans="5:17" ht="15"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60"/>
      <c r="P94" s="60"/>
      <c r="Q94" s="60"/>
    </row>
    <row r="95" spans="5:17" ht="15"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60"/>
      <c r="P95" s="60"/>
      <c r="Q95" s="60"/>
    </row>
    <row r="96" spans="5:17" ht="15">
      <c r="E96" s="97"/>
      <c r="F96" s="97"/>
      <c r="G96" s="97"/>
      <c r="H96" s="97"/>
      <c r="I96" s="97"/>
      <c r="J96" s="97"/>
      <c r="K96" s="97"/>
      <c r="L96" s="97"/>
      <c r="M96" s="97"/>
      <c r="N96" s="97"/>
      <c r="O96" s="60"/>
      <c r="P96" s="60"/>
      <c r="Q96" s="60"/>
    </row>
    <row r="97" spans="5:17" ht="15"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60"/>
      <c r="P97" s="60"/>
      <c r="Q97" s="60"/>
    </row>
    <row r="98" spans="5:17" ht="15"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60"/>
      <c r="P98" s="60"/>
      <c r="Q98" s="60"/>
    </row>
    <row r="99" spans="5:17" ht="15"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60"/>
      <c r="P99" s="60"/>
      <c r="Q99" s="60"/>
    </row>
    <row r="100" spans="5:17" ht="15"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60"/>
      <c r="P100" s="60"/>
      <c r="Q100" s="60"/>
    </row>
    <row r="101" spans="5:17" ht="15"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60"/>
      <c r="P101" s="60"/>
      <c r="Q101" s="60"/>
    </row>
    <row r="102" spans="5:17" ht="15"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60"/>
      <c r="P102" s="60"/>
      <c r="Q102" s="60"/>
    </row>
    <row r="103" spans="5:17" ht="15"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60"/>
      <c r="P103" s="60"/>
      <c r="Q103" s="60"/>
    </row>
    <row r="104" spans="5:17" ht="15"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60"/>
      <c r="P104" s="60"/>
      <c r="Q104" s="60"/>
    </row>
    <row r="105" spans="5:17" ht="15"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60"/>
      <c r="P105" s="60"/>
      <c r="Q105" s="60"/>
    </row>
    <row r="106" spans="5:17" ht="15"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60"/>
      <c r="P106" s="60"/>
      <c r="Q106" s="60"/>
    </row>
    <row r="107" spans="5:17" ht="15"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60"/>
      <c r="P107" s="60"/>
      <c r="Q107" s="60"/>
    </row>
    <row r="108" spans="5:17" ht="15">
      <c r="E108" s="96"/>
      <c r="F108" s="96"/>
      <c r="G108" s="96"/>
      <c r="H108" s="96"/>
      <c r="I108" s="96"/>
      <c r="J108" s="96"/>
      <c r="K108" s="96"/>
      <c r="L108" s="96"/>
      <c r="M108" s="96"/>
      <c r="N108" s="96"/>
      <c r="O108" s="60"/>
      <c r="P108" s="60"/>
      <c r="Q108" s="60"/>
    </row>
    <row r="109" spans="5:17" ht="15"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60"/>
      <c r="P109" s="60"/>
      <c r="Q109" s="60"/>
    </row>
    <row r="110" spans="5:17" ht="15">
      <c r="E110" s="96"/>
      <c r="F110" s="96"/>
      <c r="G110" s="96"/>
      <c r="H110" s="96"/>
      <c r="I110" s="96"/>
      <c r="J110" s="96"/>
      <c r="K110" s="96"/>
      <c r="L110" s="96"/>
      <c r="M110" s="96"/>
      <c r="N110" s="96"/>
      <c r="O110" s="60"/>
      <c r="P110" s="60"/>
      <c r="Q110" s="60"/>
    </row>
    <row r="111" spans="5:17" ht="15">
      <c r="E111" s="96"/>
      <c r="F111" s="96"/>
      <c r="G111" s="96"/>
      <c r="H111" s="96"/>
      <c r="I111" s="96"/>
      <c r="J111" s="96"/>
      <c r="K111" s="96"/>
      <c r="L111" s="96"/>
      <c r="M111" s="96"/>
      <c r="N111" s="96"/>
      <c r="O111" s="60"/>
      <c r="P111" s="60"/>
      <c r="Q111" s="60"/>
    </row>
    <row r="112" spans="5:17" ht="15">
      <c r="E112" s="96"/>
      <c r="F112" s="96"/>
      <c r="G112" s="96"/>
      <c r="H112" s="96"/>
      <c r="I112" s="96"/>
      <c r="J112" s="96"/>
      <c r="K112" s="96"/>
      <c r="L112" s="96"/>
      <c r="M112" s="96"/>
      <c r="N112" s="96"/>
      <c r="O112" s="60"/>
      <c r="P112" s="60"/>
      <c r="Q112" s="60"/>
    </row>
    <row r="113" spans="5:17" ht="15">
      <c r="E113" s="96"/>
      <c r="F113" s="96"/>
      <c r="G113" s="96"/>
      <c r="H113" s="96"/>
      <c r="I113" s="96"/>
      <c r="J113" s="96"/>
      <c r="K113" s="96"/>
      <c r="L113" s="96"/>
      <c r="M113" s="96"/>
      <c r="N113" s="96"/>
      <c r="O113" s="60"/>
      <c r="P113" s="60"/>
      <c r="Q113" s="60"/>
    </row>
    <row r="114" spans="5:17" ht="15">
      <c r="E114" s="96"/>
      <c r="F114" s="96"/>
      <c r="G114" s="96"/>
      <c r="H114" s="96"/>
      <c r="I114" s="96"/>
      <c r="J114" s="96"/>
      <c r="K114" s="96"/>
      <c r="L114" s="96"/>
      <c r="M114" s="96"/>
      <c r="N114" s="96"/>
      <c r="O114" s="60"/>
      <c r="P114" s="60"/>
      <c r="Q114" s="60"/>
    </row>
    <row r="115" spans="5:17" ht="15">
      <c r="E115" s="96"/>
      <c r="F115" s="96"/>
      <c r="G115" s="96"/>
      <c r="H115" s="96"/>
      <c r="I115" s="96"/>
      <c r="J115" s="96"/>
      <c r="K115" s="96"/>
      <c r="L115" s="96"/>
      <c r="M115" s="96"/>
      <c r="N115" s="96"/>
      <c r="O115" s="60"/>
      <c r="P115" s="60"/>
      <c r="Q115" s="60"/>
    </row>
    <row r="116" spans="5:17" ht="15">
      <c r="E116" s="96"/>
      <c r="F116" s="96"/>
      <c r="G116" s="96"/>
      <c r="H116" s="96"/>
      <c r="I116" s="96"/>
      <c r="J116" s="96"/>
      <c r="K116" s="96"/>
      <c r="L116" s="96"/>
      <c r="M116" s="96"/>
      <c r="N116" s="96"/>
      <c r="O116" s="60"/>
      <c r="P116" s="60"/>
      <c r="Q116" s="60"/>
    </row>
    <row r="117" spans="5:17" ht="15">
      <c r="E117" s="96"/>
      <c r="F117" s="96"/>
      <c r="G117" s="96"/>
      <c r="H117" s="96"/>
      <c r="I117" s="96"/>
      <c r="J117" s="96"/>
      <c r="K117" s="96"/>
      <c r="L117" s="96"/>
      <c r="M117" s="96"/>
      <c r="N117" s="96"/>
      <c r="O117" s="60"/>
      <c r="P117" s="60"/>
      <c r="Q117" s="60"/>
    </row>
    <row r="118" spans="5:17" ht="15">
      <c r="E118" s="96"/>
      <c r="F118" s="96"/>
      <c r="G118" s="96"/>
      <c r="H118" s="96"/>
      <c r="I118" s="96"/>
      <c r="J118" s="96"/>
      <c r="K118" s="96"/>
      <c r="L118" s="96"/>
      <c r="M118" s="96"/>
      <c r="N118" s="96"/>
      <c r="O118" s="60"/>
      <c r="P118" s="60"/>
      <c r="Q118" s="60"/>
    </row>
    <row r="119" spans="5:17" ht="15">
      <c r="E119" s="96"/>
      <c r="F119" s="96"/>
      <c r="G119" s="96"/>
      <c r="H119" s="96"/>
      <c r="I119" s="96"/>
      <c r="J119" s="96"/>
      <c r="K119" s="96"/>
      <c r="L119" s="96"/>
      <c r="M119" s="96"/>
      <c r="N119" s="96"/>
      <c r="O119" s="60"/>
      <c r="P119" s="60"/>
      <c r="Q119" s="60"/>
    </row>
    <row r="120" spans="5:17" ht="15">
      <c r="E120" s="96"/>
      <c r="F120" s="96"/>
      <c r="G120" s="96"/>
      <c r="H120" s="96"/>
      <c r="I120" s="96"/>
      <c r="J120" s="96"/>
      <c r="K120" s="96"/>
      <c r="L120" s="96"/>
      <c r="M120" s="96"/>
      <c r="N120" s="96"/>
      <c r="O120" s="60"/>
      <c r="P120" s="60"/>
      <c r="Q120" s="60"/>
    </row>
    <row r="121" spans="5:17" ht="15">
      <c r="E121" s="96"/>
      <c r="F121" s="96"/>
      <c r="G121" s="96"/>
      <c r="H121" s="96"/>
      <c r="I121" s="96"/>
      <c r="J121" s="96"/>
      <c r="K121" s="96"/>
      <c r="L121" s="96"/>
      <c r="M121" s="96"/>
      <c r="N121" s="96"/>
      <c r="O121" s="60"/>
      <c r="P121" s="60"/>
      <c r="Q121" s="60"/>
    </row>
    <row r="122" spans="5:17" ht="15">
      <c r="E122" s="96"/>
      <c r="F122" s="96"/>
      <c r="G122" s="96"/>
      <c r="H122" s="96"/>
      <c r="I122" s="96"/>
      <c r="J122" s="96"/>
      <c r="K122" s="96"/>
      <c r="L122" s="96"/>
      <c r="M122" s="96"/>
      <c r="N122" s="96"/>
      <c r="O122" s="60"/>
      <c r="P122" s="60"/>
      <c r="Q122" s="60"/>
    </row>
    <row r="123" spans="5:17" ht="15">
      <c r="E123" s="96"/>
      <c r="F123" s="96"/>
      <c r="G123" s="96"/>
      <c r="H123" s="96"/>
      <c r="I123" s="96"/>
      <c r="J123" s="96"/>
      <c r="K123" s="96"/>
      <c r="L123" s="96"/>
      <c r="M123" s="96"/>
      <c r="N123" s="96"/>
      <c r="O123" s="60"/>
      <c r="P123" s="60"/>
      <c r="Q123" s="60"/>
    </row>
    <row r="124" spans="5:17" ht="15">
      <c r="E124" s="96"/>
      <c r="F124" s="96"/>
      <c r="G124" s="96"/>
      <c r="H124" s="96"/>
      <c r="I124" s="96"/>
      <c r="J124" s="96"/>
      <c r="K124" s="96"/>
      <c r="L124" s="96"/>
      <c r="M124" s="96"/>
      <c r="N124" s="96"/>
      <c r="O124" s="60"/>
      <c r="P124" s="60"/>
      <c r="Q124" s="60"/>
    </row>
    <row r="125" spans="5:17" ht="15">
      <c r="E125" s="96"/>
      <c r="F125" s="96"/>
      <c r="G125" s="96"/>
      <c r="H125" s="96"/>
      <c r="I125" s="96"/>
      <c r="J125" s="96"/>
      <c r="K125" s="96"/>
      <c r="L125" s="96"/>
      <c r="M125" s="96"/>
      <c r="N125" s="96"/>
      <c r="O125" s="60"/>
      <c r="P125" s="60"/>
      <c r="Q125" s="60"/>
    </row>
    <row r="126" spans="5:17" ht="15">
      <c r="E126" s="96"/>
      <c r="F126" s="96"/>
      <c r="G126" s="96"/>
      <c r="H126" s="96"/>
      <c r="I126" s="96"/>
      <c r="J126" s="96"/>
      <c r="K126" s="96"/>
      <c r="L126" s="96"/>
      <c r="M126" s="96"/>
      <c r="N126" s="96"/>
      <c r="O126" s="60"/>
      <c r="P126" s="60"/>
      <c r="Q126" s="60"/>
    </row>
    <row r="127" spans="5:17" ht="15">
      <c r="E127" s="96"/>
      <c r="F127" s="96"/>
      <c r="G127" s="96"/>
      <c r="H127" s="96"/>
      <c r="I127" s="96"/>
      <c r="J127" s="96"/>
      <c r="K127" s="96"/>
      <c r="L127" s="96"/>
      <c r="M127" s="96"/>
      <c r="N127" s="96"/>
      <c r="O127" s="60"/>
      <c r="P127" s="60"/>
      <c r="Q127" s="60"/>
    </row>
    <row r="128" spans="5:17" ht="15">
      <c r="E128" s="96"/>
      <c r="F128" s="96"/>
      <c r="G128" s="96"/>
      <c r="H128" s="96"/>
      <c r="I128" s="96"/>
      <c r="J128" s="96"/>
      <c r="K128" s="96"/>
      <c r="L128" s="96"/>
      <c r="M128" s="96"/>
      <c r="N128" s="96"/>
      <c r="O128" s="60"/>
      <c r="P128" s="60"/>
      <c r="Q128" s="60"/>
    </row>
    <row r="129" spans="5:17" ht="15">
      <c r="E129" s="96"/>
      <c r="F129" s="96"/>
      <c r="G129" s="96"/>
      <c r="H129" s="96"/>
      <c r="I129" s="96"/>
      <c r="J129" s="96"/>
      <c r="K129" s="96"/>
      <c r="L129" s="96"/>
      <c r="M129" s="96"/>
      <c r="N129" s="96"/>
      <c r="O129" s="60"/>
      <c r="P129" s="60"/>
      <c r="Q129" s="60"/>
    </row>
    <row r="130" spans="5:17" ht="15">
      <c r="E130" s="96"/>
      <c r="F130" s="96"/>
      <c r="G130" s="96"/>
      <c r="H130" s="96"/>
      <c r="I130" s="96"/>
      <c r="J130" s="96"/>
      <c r="K130" s="96"/>
      <c r="L130" s="96"/>
      <c r="M130" s="96"/>
      <c r="N130" s="96"/>
      <c r="O130" s="60"/>
      <c r="P130" s="60"/>
      <c r="Q130" s="60"/>
    </row>
    <row r="131" spans="5:17" ht="15">
      <c r="E131" s="96"/>
      <c r="F131" s="96"/>
      <c r="G131" s="96"/>
      <c r="H131" s="96"/>
      <c r="I131" s="96"/>
      <c r="J131" s="96"/>
      <c r="K131" s="96"/>
      <c r="L131" s="96"/>
      <c r="M131" s="96"/>
      <c r="N131" s="96"/>
      <c r="O131" s="60"/>
      <c r="P131" s="60"/>
      <c r="Q131" s="60"/>
    </row>
    <row r="132" spans="5:17" ht="15">
      <c r="E132" s="96"/>
      <c r="F132" s="96"/>
      <c r="G132" s="96"/>
      <c r="H132" s="96"/>
      <c r="I132" s="96"/>
      <c r="J132" s="96"/>
      <c r="K132" s="96"/>
      <c r="L132" s="96"/>
      <c r="M132" s="96"/>
      <c r="N132" s="96"/>
      <c r="O132" s="60"/>
      <c r="P132" s="60"/>
      <c r="Q132" s="60"/>
    </row>
    <row r="133" spans="5:17" ht="15">
      <c r="E133" s="96"/>
      <c r="F133" s="96"/>
      <c r="G133" s="96"/>
      <c r="H133" s="96"/>
      <c r="I133" s="96"/>
      <c r="J133" s="96"/>
      <c r="K133" s="96"/>
      <c r="L133" s="96"/>
      <c r="M133" s="96"/>
      <c r="N133" s="96"/>
      <c r="O133" s="60"/>
      <c r="P133" s="60"/>
      <c r="Q133" s="60"/>
    </row>
    <row r="134" spans="5:17" ht="15">
      <c r="E134" s="96"/>
      <c r="F134" s="96"/>
      <c r="G134" s="96"/>
      <c r="H134" s="96"/>
      <c r="I134" s="96"/>
      <c r="J134" s="96"/>
      <c r="K134" s="96"/>
      <c r="L134" s="96"/>
      <c r="M134" s="96"/>
      <c r="N134" s="96"/>
      <c r="O134" s="60"/>
      <c r="P134" s="60"/>
      <c r="Q134" s="60"/>
    </row>
    <row r="135" spans="5:17" ht="15">
      <c r="E135" s="96"/>
      <c r="F135" s="96"/>
      <c r="G135" s="96"/>
      <c r="H135" s="96"/>
      <c r="I135" s="96"/>
      <c r="J135" s="96"/>
      <c r="K135" s="96"/>
      <c r="L135" s="96"/>
      <c r="M135" s="96"/>
      <c r="N135" s="96"/>
      <c r="O135" s="60"/>
      <c r="P135" s="60"/>
      <c r="Q135" s="60"/>
    </row>
    <row r="136" spans="5:17" ht="15">
      <c r="E136" s="96"/>
      <c r="F136" s="96"/>
      <c r="G136" s="96"/>
      <c r="H136" s="96"/>
      <c r="I136" s="96"/>
      <c r="J136" s="96"/>
      <c r="K136" s="96"/>
      <c r="L136" s="96"/>
      <c r="M136" s="96"/>
      <c r="N136" s="96"/>
      <c r="O136" s="60"/>
      <c r="P136" s="60"/>
      <c r="Q136" s="60"/>
    </row>
    <row r="137" spans="5:17" ht="15">
      <c r="E137" s="96"/>
      <c r="F137" s="96"/>
      <c r="G137" s="96"/>
      <c r="H137" s="96"/>
      <c r="I137" s="96"/>
      <c r="J137" s="96"/>
      <c r="K137" s="96"/>
      <c r="L137" s="96"/>
      <c r="M137" s="96"/>
      <c r="N137" s="96"/>
      <c r="O137" s="60"/>
      <c r="P137" s="60"/>
      <c r="Q137" s="60"/>
    </row>
    <row r="138" spans="5:17" ht="15">
      <c r="E138" s="96"/>
      <c r="F138" s="96"/>
      <c r="G138" s="96"/>
      <c r="H138" s="96"/>
      <c r="I138" s="96"/>
      <c r="J138" s="96"/>
      <c r="K138" s="96"/>
      <c r="L138" s="96"/>
      <c r="M138" s="96"/>
      <c r="N138" s="96"/>
      <c r="O138" s="60"/>
      <c r="P138" s="60"/>
      <c r="Q138" s="60"/>
    </row>
    <row r="139" spans="5:17" ht="15">
      <c r="E139" s="96"/>
      <c r="F139" s="96"/>
      <c r="G139" s="96"/>
      <c r="H139" s="96"/>
      <c r="I139" s="96"/>
      <c r="J139" s="96"/>
      <c r="K139" s="96"/>
      <c r="L139" s="96"/>
      <c r="M139" s="96"/>
      <c r="N139" s="96"/>
      <c r="O139" s="60"/>
      <c r="P139" s="60"/>
      <c r="Q139" s="60"/>
    </row>
    <row r="140" spans="5:17" ht="15">
      <c r="E140" s="96"/>
      <c r="F140" s="96"/>
      <c r="G140" s="96"/>
      <c r="H140" s="96"/>
      <c r="I140" s="96"/>
      <c r="J140" s="96"/>
      <c r="K140" s="96"/>
      <c r="L140" s="96"/>
      <c r="M140" s="96"/>
      <c r="N140" s="96"/>
      <c r="O140" s="60"/>
      <c r="P140" s="60"/>
      <c r="Q140" s="60"/>
    </row>
    <row r="141" spans="5:17" ht="15">
      <c r="E141" s="96"/>
      <c r="F141" s="96"/>
      <c r="G141" s="96"/>
      <c r="H141" s="96"/>
      <c r="I141" s="96"/>
      <c r="J141" s="96"/>
      <c r="K141" s="96"/>
      <c r="L141" s="96"/>
      <c r="M141" s="96"/>
      <c r="N141" s="96"/>
      <c r="O141" s="60"/>
      <c r="P141" s="60"/>
      <c r="Q141" s="60"/>
    </row>
    <row r="142" spans="5:17" ht="15">
      <c r="E142" s="96"/>
      <c r="F142" s="96"/>
      <c r="G142" s="96"/>
      <c r="H142" s="96"/>
      <c r="I142" s="96"/>
      <c r="J142" s="96"/>
      <c r="K142" s="96"/>
      <c r="L142" s="96"/>
      <c r="M142" s="96"/>
      <c r="N142" s="96"/>
      <c r="O142" s="60"/>
      <c r="P142" s="60"/>
      <c r="Q142" s="60"/>
    </row>
    <row r="143" spans="5:17" ht="15">
      <c r="E143" s="96"/>
      <c r="F143" s="96"/>
      <c r="G143" s="96"/>
      <c r="H143" s="96"/>
      <c r="I143" s="96"/>
      <c r="J143" s="96"/>
      <c r="K143" s="96"/>
      <c r="L143" s="96"/>
      <c r="M143" s="96"/>
      <c r="N143" s="96"/>
      <c r="O143" s="60"/>
      <c r="P143" s="60"/>
      <c r="Q143" s="60"/>
    </row>
    <row r="144" spans="5:17" ht="15">
      <c r="E144" s="96"/>
      <c r="F144" s="96"/>
      <c r="G144" s="96"/>
      <c r="H144" s="96"/>
      <c r="I144" s="96"/>
      <c r="J144" s="96"/>
      <c r="K144" s="96"/>
      <c r="L144" s="96"/>
      <c r="M144" s="96"/>
      <c r="N144" s="96"/>
      <c r="O144" s="60"/>
      <c r="P144" s="60"/>
      <c r="Q144" s="60"/>
    </row>
    <row r="145" spans="5:17" ht="15">
      <c r="E145" s="96"/>
      <c r="F145" s="96"/>
      <c r="G145" s="96"/>
      <c r="H145" s="96"/>
      <c r="I145" s="96"/>
      <c r="J145" s="96"/>
      <c r="K145" s="96"/>
      <c r="L145" s="96"/>
      <c r="M145" s="96"/>
      <c r="N145" s="96"/>
      <c r="O145" s="60"/>
      <c r="P145" s="60"/>
      <c r="Q145" s="60"/>
    </row>
    <row r="146" spans="5:17" ht="15">
      <c r="E146" s="96"/>
      <c r="F146" s="96"/>
      <c r="G146" s="96"/>
      <c r="H146" s="96"/>
      <c r="I146" s="96"/>
      <c r="J146" s="96"/>
      <c r="K146" s="96"/>
      <c r="L146" s="96"/>
      <c r="M146" s="96"/>
      <c r="N146" s="96"/>
      <c r="O146" s="60"/>
      <c r="P146" s="60"/>
      <c r="Q146" s="60"/>
    </row>
    <row r="147" spans="5:17" ht="15">
      <c r="E147" s="96"/>
      <c r="F147" s="96"/>
      <c r="G147" s="96"/>
      <c r="H147" s="96"/>
      <c r="I147" s="96"/>
      <c r="J147" s="96"/>
      <c r="K147" s="96"/>
      <c r="L147" s="96"/>
      <c r="M147" s="96"/>
      <c r="N147" s="96"/>
      <c r="O147" s="60"/>
      <c r="P147" s="60"/>
      <c r="Q147" s="60"/>
    </row>
    <row r="148" spans="5:17" ht="15">
      <c r="E148" s="96"/>
      <c r="F148" s="96"/>
      <c r="G148" s="96"/>
      <c r="H148" s="96"/>
      <c r="I148" s="96"/>
      <c r="J148" s="96"/>
      <c r="K148" s="96"/>
      <c r="L148" s="96"/>
      <c r="M148" s="96"/>
      <c r="N148" s="96"/>
      <c r="O148" s="60"/>
      <c r="P148" s="60"/>
      <c r="Q148" s="60"/>
    </row>
    <row r="149" spans="5:17" ht="15">
      <c r="E149" s="96"/>
      <c r="F149" s="96"/>
      <c r="G149" s="96"/>
      <c r="H149" s="96"/>
      <c r="I149" s="96"/>
      <c r="J149" s="96"/>
      <c r="K149" s="96"/>
      <c r="L149" s="96"/>
      <c r="M149" s="96"/>
      <c r="N149" s="96"/>
      <c r="O149" s="60"/>
      <c r="P149" s="60"/>
      <c r="Q149" s="60"/>
    </row>
    <row r="150" spans="5:17" ht="15">
      <c r="E150" s="96"/>
      <c r="F150" s="96"/>
      <c r="G150" s="96"/>
      <c r="H150" s="96"/>
      <c r="I150" s="96"/>
      <c r="J150" s="96"/>
      <c r="K150" s="96"/>
      <c r="L150" s="96"/>
      <c r="M150" s="96"/>
      <c r="N150" s="96"/>
      <c r="O150" s="60"/>
      <c r="P150" s="60"/>
      <c r="Q150" s="60"/>
    </row>
    <row r="151" spans="5:17" ht="15">
      <c r="E151" s="96"/>
      <c r="F151" s="96"/>
      <c r="G151" s="96"/>
      <c r="H151" s="96"/>
      <c r="I151" s="96"/>
      <c r="J151" s="96"/>
      <c r="K151" s="96"/>
      <c r="L151" s="96"/>
      <c r="M151" s="96"/>
      <c r="N151" s="96"/>
      <c r="O151" s="60"/>
      <c r="P151" s="60"/>
      <c r="Q151" s="60"/>
    </row>
    <row r="152" spans="5:17" ht="15">
      <c r="E152" s="96"/>
      <c r="F152" s="96"/>
      <c r="G152" s="96"/>
      <c r="H152" s="96"/>
      <c r="I152" s="96"/>
      <c r="J152" s="96"/>
      <c r="K152" s="96"/>
      <c r="L152" s="96"/>
      <c r="M152" s="96"/>
      <c r="N152" s="96"/>
      <c r="O152" s="60"/>
      <c r="P152" s="60"/>
      <c r="Q152" s="60"/>
    </row>
    <row r="153" spans="5:17" ht="15">
      <c r="E153" s="96"/>
      <c r="F153" s="96"/>
      <c r="G153" s="96"/>
      <c r="H153" s="96"/>
      <c r="I153" s="96"/>
      <c r="J153" s="96"/>
      <c r="K153" s="96"/>
      <c r="L153" s="96"/>
      <c r="M153" s="96"/>
      <c r="N153" s="96"/>
      <c r="O153" s="60"/>
      <c r="P153" s="60"/>
      <c r="Q153" s="60"/>
    </row>
    <row r="154" spans="5:17" ht="15">
      <c r="E154" s="96"/>
      <c r="F154" s="96"/>
      <c r="G154" s="96"/>
      <c r="H154" s="96"/>
      <c r="I154" s="96"/>
      <c r="J154" s="96"/>
      <c r="K154" s="96"/>
      <c r="L154" s="96"/>
      <c r="M154" s="96"/>
      <c r="N154" s="96"/>
      <c r="O154" s="60"/>
      <c r="P154" s="60"/>
      <c r="Q154" s="60"/>
    </row>
    <row r="155" spans="5:17" ht="15">
      <c r="E155" s="96"/>
      <c r="F155" s="96"/>
      <c r="G155" s="96"/>
      <c r="H155" s="96"/>
      <c r="I155" s="96"/>
      <c r="J155" s="96"/>
      <c r="K155" s="96"/>
      <c r="L155" s="96"/>
      <c r="M155" s="96"/>
      <c r="N155" s="96"/>
      <c r="O155" s="60"/>
      <c r="P155" s="60"/>
      <c r="Q155" s="60"/>
    </row>
    <row r="156" spans="5:17" ht="15">
      <c r="E156" s="96"/>
      <c r="F156" s="96"/>
      <c r="G156" s="96"/>
      <c r="H156" s="96"/>
      <c r="I156" s="96"/>
      <c r="J156" s="96"/>
      <c r="K156" s="96"/>
      <c r="L156" s="96"/>
      <c r="M156" s="96"/>
      <c r="N156" s="96"/>
      <c r="O156" s="60"/>
      <c r="P156" s="60"/>
      <c r="Q156" s="60"/>
    </row>
    <row r="157" spans="5:17" ht="15">
      <c r="E157" s="96"/>
      <c r="F157" s="96"/>
      <c r="G157" s="96"/>
      <c r="H157" s="96"/>
      <c r="I157" s="96"/>
      <c r="J157" s="96"/>
      <c r="K157" s="96"/>
      <c r="L157" s="96"/>
      <c r="M157" s="96"/>
      <c r="N157" s="96"/>
      <c r="O157" s="60"/>
      <c r="P157" s="60"/>
      <c r="Q157" s="60"/>
    </row>
    <row r="158" spans="5:17" ht="15">
      <c r="E158" s="96"/>
      <c r="F158" s="96"/>
      <c r="G158" s="96"/>
      <c r="H158" s="96"/>
      <c r="I158" s="96"/>
      <c r="J158" s="96"/>
      <c r="K158" s="96"/>
      <c r="L158" s="96"/>
      <c r="M158" s="96"/>
      <c r="N158" s="96"/>
      <c r="O158" s="60"/>
      <c r="P158" s="60"/>
      <c r="Q158" s="60"/>
    </row>
    <row r="159" spans="5:17" ht="15">
      <c r="E159" s="96"/>
      <c r="F159" s="96"/>
      <c r="G159" s="96"/>
      <c r="H159" s="96"/>
      <c r="I159" s="96"/>
      <c r="J159" s="96"/>
      <c r="K159" s="96"/>
      <c r="L159" s="96"/>
      <c r="M159" s="96"/>
      <c r="N159" s="96"/>
    </row>
    <row r="160" spans="5:17" ht="15">
      <c r="E160" s="96"/>
      <c r="F160" s="96"/>
      <c r="G160" s="96"/>
      <c r="H160" s="96"/>
      <c r="I160" s="96"/>
      <c r="J160" s="96"/>
      <c r="K160" s="96"/>
      <c r="L160" s="96"/>
      <c r="M160" s="96"/>
      <c r="N160" s="96"/>
    </row>
    <row r="161" spans="5:14" ht="15">
      <c r="E161" s="96"/>
      <c r="F161" s="96"/>
      <c r="G161" s="96"/>
      <c r="H161" s="96"/>
      <c r="I161" s="96"/>
      <c r="J161" s="96"/>
      <c r="K161" s="96"/>
      <c r="L161" s="96"/>
      <c r="M161" s="96"/>
      <c r="N161" s="96"/>
    </row>
    <row r="162" spans="5:14" ht="15">
      <c r="E162" s="96"/>
      <c r="F162" s="96"/>
      <c r="G162" s="96"/>
      <c r="H162" s="96"/>
      <c r="I162" s="96"/>
      <c r="J162" s="96"/>
      <c r="K162" s="96"/>
      <c r="L162" s="96"/>
      <c r="M162" s="96"/>
      <c r="N162" s="96"/>
    </row>
    <row r="163" spans="5:14" ht="15">
      <c r="E163" s="96"/>
      <c r="F163" s="96"/>
      <c r="G163" s="96"/>
      <c r="H163" s="96"/>
      <c r="I163" s="96"/>
      <c r="J163" s="96"/>
      <c r="K163" s="96"/>
      <c r="L163" s="96"/>
      <c r="M163" s="96"/>
      <c r="N163" s="96"/>
    </row>
    <row r="164" spans="5:14" ht="15">
      <c r="E164" s="96"/>
      <c r="F164" s="96"/>
      <c r="G164" s="96"/>
      <c r="H164" s="96"/>
      <c r="I164" s="96"/>
      <c r="J164" s="96"/>
      <c r="K164" s="96"/>
      <c r="L164" s="96"/>
      <c r="M164" s="96"/>
      <c r="N164" s="96"/>
    </row>
    <row r="165" spans="5:14" ht="15">
      <c r="E165" s="96"/>
      <c r="F165" s="96"/>
      <c r="G165" s="96"/>
      <c r="H165" s="96"/>
      <c r="I165" s="96"/>
      <c r="J165" s="96"/>
      <c r="K165" s="96"/>
      <c r="L165" s="96"/>
      <c r="M165" s="96"/>
      <c r="N165" s="96"/>
    </row>
    <row r="166" spans="5:14" ht="15">
      <c r="E166" s="96"/>
      <c r="F166" s="96"/>
      <c r="G166" s="96"/>
      <c r="H166" s="96"/>
      <c r="I166" s="96"/>
      <c r="J166" s="96"/>
      <c r="K166" s="96"/>
      <c r="L166" s="96"/>
      <c r="M166" s="96"/>
      <c r="N166" s="96"/>
    </row>
    <row r="167" spans="5:14" ht="15">
      <c r="E167" s="96"/>
      <c r="F167" s="96"/>
      <c r="G167" s="96"/>
      <c r="H167" s="96"/>
      <c r="I167" s="96"/>
      <c r="J167" s="96"/>
      <c r="K167" s="96"/>
      <c r="L167" s="96"/>
      <c r="M167" s="96"/>
      <c r="N167" s="96"/>
    </row>
    <row r="168" spans="5:14" ht="15">
      <c r="E168" s="96"/>
      <c r="F168" s="96"/>
      <c r="G168" s="96"/>
      <c r="H168" s="96"/>
      <c r="I168" s="96"/>
      <c r="J168" s="96"/>
      <c r="K168" s="96"/>
      <c r="L168" s="96"/>
      <c r="M168" s="96"/>
      <c r="N168" s="96"/>
    </row>
    <row r="169" spans="5:14" ht="15">
      <c r="E169" s="96"/>
      <c r="F169" s="96"/>
      <c r="G169" s="96"/>
      <c r="H169" s="96"/>
      <c r="I169" s="96"/>
      <c r="J169" s="96"/>
      <c r="K169" s="96"/>
      <c r="L169" s="96"/>
      <c r="M169" s="96"/>
      <c r="N169" s="96"/>
    </row>
    <row r="170" spans="5:14" ht="15">
      <c r="E170" s="96"/>
      <c r="F170" s="96"/>
      <c r="G170" s="96"/>
      <c r="H170" s="96"/>
      <c r="I170" s="96"/>
      <c r="J170" s="96"/>
      <c r="K170" s="96"/>
      <c r="L170" s="96"/>
      <c r="M170" s="96"/>
      <c r="N170" s="96"/>
    </row>
    <row r="171" spans="5:14" ht="15">
      <c r="E171" s="96"/>
      <c r="F171" s="96"/>
      <c r="G171" s="96"/>
      <c r="H171" s="96"/>
      <c r="I171" s="96"/>
      <c r="J171" s="96"/>
      <c r="K171" s="96"/>
      <c r="L171" s="96"/>
      <c r="M171" s="96"/>
      <c r="N171" s="96"/>
    </row>
    <row r="172" spans="5:14" ht="15">
      <c r="E172" s="96"/>
      <c r="F172" s="96"/>
      <c r="G172" s="96"/>
      <c r="H172" s="96"/>
      <c r="I172" s="96"/>
      <c r="J172" s="96"/>
      <c r="K172" s="96"/>
      <c r="L172" s="96"/>
      <c r="M172" s="96"/>
      <c r="N172" s="96"/>
    </row>
    <row r="173" spans="5:14" ht="15">
      <c r="E173" s="96"/>
      <c r="F173" s="96"/>
      <c r="G173" s="96"/>
      <c r="H173" s="96"/>
      <c r="I173" s="96"/>
      <c r="J173" s="96"/>
      <c r="K173" s="96"/>
      <c r="L173" s="96"/>
      <c r="M173" s="96"/>
      <c r="N173" s="96"/>
    </row>
    <row r="174" spans="5:14" ht="15">
      <c r="E174" s="96"/>
      <c r="F174" s="96"/>
      <c r="G174" s="96"/>
      <c r="H174" s="96"/>
      <c r="I174" s="96"/>
      <c r="J174" s="96"/>
      <c r="K174" s="96"/>
      <c r="L174" s="96"/>
      <c r="M174" s="96"/>
      <c r="N174" s="96"/>
    </row>
    <row r="175" spans="5:14" ht="15">
      <c r="E175" s="96"/>
      <c r="F175" s="96"/>
      <c r="G175" s="96"/>
      <c r="H175" s="96"/>
      <c r="I175" s="96"/>
      <c r="J175" s="96"/>
      <c r="K175" s="96"/>
      <c r="L175" s="96"/>
      <c r="M175" s="96"/>
      <c r="N175" s="96"/>
    </row>
    <row r="176" spans="5:14" ht="15">
      <c r="E176" s="96"/>
      <c r="F176" s="96"/>
      <c r="G176" s="96"/>
      <c r="H176" s="96"/>
      <c r="I176" s="96"/>
      <c r="J176" s="96"/>
      <c r="K176" s="96"/>
      <c r="L176" s="96"/>
      <c r="M176" s="96"/>
      <c r="N176" s="96"/>
    </row>
    <row r="177" spans="5:14" ht="15">
      <c r="E177" s="96"/>
      <c r="F177" s="96"/>
      <c r="G177" s="96"/>
      <c r="H177" s="96"/>
      <c r="I177" s="96"/>
      <c r="J177" s="96"/>
      <c r="K177" s="96"/>
      <c r="L177" s="96"/>
      <c r="M177" s="96"/>
      <c r="N177" s="96"/>
    </row>
    <row r="178" spans="5:14" ht="15">
      <c r="E178" s="96"/>
      <c r="F178" s="96"/>
      <c r="G178" s="96"/>
      <c r="H178" s="96"/>
      <c r="I178" s="96"/>
      <c r="J178" s="96"/>
      <c r="K178" s="96"/>
      <c r="L178" s="96"/>
      <c r="M178" s="96"/>
      <c r="N178" s="96"/>
    </row>
    <row r="179" spans="5:14" ht="15">
      <c r="E179" s="96"/>
      <c r="F179" s="96"/>
      <c r="G179" s="96"/>
      <c r="H179" s="96"/>
      <c r="I179" s="96"/>
      <c r="J179" s="96"/>
      <c r="K179" s="96"/>
      <c r="L179" s="96"/>
      <c r="M179" s="96"/>
      <c r="N179" s="96"/>
    </row>
    <row r="180" spans="5:14" ht="15">
      <c r="E180" s="96"/>
      <c r="F180" s="96"/>
      <c r="G180" s="96"/>
      <c r="H180" s="96"/>
      <c r="I180" s="96"/>
      <c r="J180" s="96"/>
      <c r="K180" s="96"/>
      <c r="L180" s="96"/>
      <c r="M180" s="96"/>
      <c r="N180" s="96"/>
    </row>
    <row r="181" spans="5:14" ht="15">
      <c r="E181" s="96"/>
      <c r="F181" s="96"/>
      <c r="G181" s="96"/>
      <c r="H181" s="96"/>
      <c r="I181" s="96"/>
      <c r="J181" s="96"/>
      <c r="K181" s="96"/>
      <c r="L181" s="96"/>
      <c r="M181" s="96"/>
      <c r="N181" s="96"/>
    </row>
    <row r="182" spans="5:14" ht="15">
      <c r="E182" s="96"/>
      <c r="F182" s="96"/>
      <c r="G182" s="96"/>
      <c r="H182" s="96"/>
      <c r="I182" s="96"/>
      <c r="J182" s="96"/>
      <c r="K182" s="96"/>
      <c r="L182" s="96"/>
      <c r="M182" s="96"/>
      <c r="N182" s="96"/>
    </row>
    <row r="183" spans="5:14" ht="15">
      <c r="E183" s="96"/>
      <c r="F183" s="96"/>
      <c r="G183" s="96"/>
      <c r="H183" s="96"/>
      <c r="I183" s="96"/>
      <c r="J183" s="96"/>
      <c r="K183" s="96"/>
      <c r="L183" s="96"/>
      <c r="M183" s="96"/>
      <c r="N183" s="96"/>
    </row>
    <row r="184" spans="5:14" ht="15">
      <c r="E184" s="96"/>
      <c r="F184" s="96"/>
      <c r="G184" s="96"/>
      <c r="H184" s="96"/>
      <c r="I184" s="96"/>
      <c r="J184" s="96"/>
      <c r="K184" s="96"/>
      <c r="L184" s="96"/>
      <c r="M184" s="96"/>
      <c r="N184" s="96"/>
    </row>
    <row r="185" spans="5:14" ht="15">
      <c r="E185" s="96"/>
      <c r="F185" s="96"/>
      <c r="G185" s="96"/>
      <c r="H185" s="96"/>
      <c r="I185" s="96"/>
      <c r="J185" s="96"/>
      <c r="K185" s="96"/>
      <c r="L185" s="96"/>
      <c r="M185" s="96"/>
      <c r="N185" s="96"/>
    </row>
    <row r="186" spans="5:14" ht="15">
      <c r="E186" s="96"/>
      <c r="F186" s="96"/>
      <c r="G186" s="96"/>
      <c r="H186" s="96"/>
      <c r="I186" s="96"/>
      <c r="J186" s="96"/>
      <c r="K186" s="96"/>
      <c r="L186" s="96"/>
      <c r="M186" s="96"/>
      <c r="N186" s="96"/>
    </row>
    <row r="187" spans="5:14" ht="15">
      <c r="E187" s="96"/>
      <c r="F187" s="96"/>
      <c r="G187" s="96"/>
      <c r="H187" s="96"/>
      <c r="I187" s="96"/>
      <c r="J187" s="96"/>
      <c r="K187" s="96"/>
      <c r="L187" s="96"/>
      <c r="M187" s="96"/>
      <c r="N187" s="96"/>
    </row>
    <row r="188" spans="5:14" ht="15">
      <c r="E188" s="96"/>
      <c r="F188" s="96"/>
      <c r="G188" s="96"/>
      <c r="H188" s="96"/>
      <c r="I188" s="96"/>
      <c r="J188" s="96"/>
      <c r="K188" s="96"/>
      <c r="L188" s="96"/>
      <c r="M188" s="96"/>
      <c r="N188" s="96"/>
    </row>
    <row r="189" spans="5:14" ht="15">
      <c r="E189" s="96"/>
      <c r="F189" s="96"/>
      <c r="G189" s="96"/>
      <c r="H189" s="96"/>
      <c r="I189" s="96"/>
      <c r="J189" s="96"/>
      <c r="K189" s="96"/>
      <c r="L189" s="96"/>
      <c r="M189" s="96"/>
      <c r="N189" s="96"/>
    </row>
    <row r="190" spans="5:14" ht="15">
      <c r="E190" s="96"/>
      <c r="F190" s="96"/>
      <c r="G190" s="96"/>
      <c r="H190" s="96"/>
      <c r="I190" s="96"/>
      <c r="J190" s="96"/>
      <c r="K190" s="96"/>
      <c r="L190" s="96"/>
      <c r="M190" s="96"/>
      <c r="N190" s="96"/>
    </row>
    <row r="191" spans="5:14" ht="15">
      <c r="E191" s="96"/>
      <c r="F191" s="96"/>
      <c r="G191" s="96"/>
      <c r="H191" s="96"/>
      <c r="I191" s="96"/>
      <c r="J191" s="96"/>
      <c r="K191" s="96"/>
      <c r="L191" s="96"/>
      <c r="M191" s="96"/>
      <c r="N191" s="96"/>
    </row>
    <row r="192" spans="5:14" ht="15">
      <c r="E192" s="96"/>
      <c r="F192" s="96"/>
      <c r="G192" s="96"/>
      <c r="H192" s="96"/>
      <c r="I192" s="96"/>
      <c r="J192" s="96"/>
      <c r="K192" s="96"/>
      <c r="L192" s="96"/>
      <c r="M192" s="96"/>
      <c r="N192" s="96"/>
    </row>
    <row r="193" spans="5:14" ht="15">
      <c r="E193" s="96"/>
      <c r="F193" s="96"/>
      <c r="G193" s="96"/>
      <c r="H193" s="96"/>
      <c r="I193" s="96"/>
      <c r="J193" s="96"/>
      <c r="K193" s="96"/>
      <c r="L193" s="96"/>
      <c r="M193" s="96"/>
      <c r="N193" s="96"/>
    </row>
    <row r="194" spans="5:14" ht="15">
      <c r="E194" s="96"/>
      <c r="F194" s="96"/>
      <c r="G194" s="96"/>
      <c r="H194" s="96"/>
      <c r="I194" s="96"/>
      <c r="J194" s="96"/>
      <c r="K194" s="96"/>
      <c r="L194" s="96"/>
      <c r="M194" s="96"/>
      <c r="N194" s="96"/>
    </row>
    <row r="195" spans="5:14" ht="15">
      <c r="E195" s="96"/>
      <c r="F195" s="96"/>
      <c r="G195" s="96"/>
      <c r="H195" s="96"/>
      <c r="I195" s="96"/>
      <c r="J195" s="96"/>
      <c r="K195" s="96"/>
      <c r="L195" s="96"/>
      <c r="M195" s="96"/>
      <c r="N195" s="96"/>
    </row>
    <row r="196" spans="5:14" ht="15">
      <c r="E196" s="96"/>
      <c r="F196" s="96"/>
      <c r="G196" s="96"/>
      <c r="H196" s="96"/>
      <c r="I196" s="96"/>
      <c r="J196" s="96"/>
      <c r="K196" s="96"/>
      <c r="L196" s="96"/>
      <c r="M196" s="96"/>
      <c r="N196" s="96"/>
    </row>
    <row r="197" spans="5:14" ht="15">
      <c r="E197" s="96"/>
      <c r="F197" s="96"/>
      <c r="G197" s="96"/>
      <c r="H197" s="96"/>
      <c r="I197" s="96"/>
      <c r="J197" s="96"/>
      <c r="K197" s="96"/>
      <c r="L197" s="96"/>
      <c r="M197" s="96"/>
      <c r="N197" s="96"/>
    </row>
    <row r="198" spans="5:14" ht="15">
      <c r="E198" s="96"/>
      <c r="F198" s="96"/>
      <c r="G198" s="96"/>
      <c r="H198" s="96"/>
      <c r="I198" s="96"/>
      <c r="J198" s="96"/>
      <c r="K198" s="96"/>
      <c r="L198" s="96"/>
      <c r="M198" s="96"/>
      <c r="N198" s="96"/>
    </row>
    <row r="199" spans="5:14" ht="15">
      <c r="E199" s="96"/>
      <c r="F199" s="96"/>
      <c r="G199" s="96"/>
      <c r="H199" s="96"/>
      <c r="I199" s="96"/>
      <c r="J199" s="96"/>
      <c r="K199" s="96"/>
      <c r="L199" s="96"/>
      <c r="M199" s="96"/>
      <c r="N199" s="96"/>
    </row>
    <row r="200" spans="5:14" ht="15">
      <c r="E200" s="96"/>
      <c r="F200" s="96"/>
      <c r="G200" s="96"/>
      <c r="H200" s="96"/>
      <c r="I200" s="96"/>
      <c r="J200" s="96"/>
      <c r="K200" s="96"/>
      <c r="L200" s="96"/>
      <c r="M200" s="96"/>
      <c r="N200" s="96"/>
    </row>
    <row r="201" spans="5:14" ht="15">
      <c r="E201" s="96"/>
      <c r="F201" s="96"/>
      <c r="G201" s="96"/>
      <c r="H201" s="96"/>
      <c r="I201" s="96"/>
      <c r="J201" s="96"/>
      <c r="K201" s="96"/>
      <c r="L201" s="96"/>
      <c r="M201" s="96"/>
      <c r="N201" s="96"/>
    </row>
    <row r="202" spans="5:14" ht="15">
      <c r="E202" s="96"/>
      <c r="F202" s="96"/>
      <c r="G202" s="96"/>
      <c r="H202" s="96"/>
      <c r="I202" s="96"/>
      <c r="J202" s="96"/>
      <c r="K202" s="96"/>
      <c r="L202" s="96"/>
      <c r="M202" s="96"/>
      <c r="N202" s="96"/>
    </row>
    <row r="203" spans="5:14" ht="15">
      <c r="E203" s="96"/>
      <c r="F203" s="96"/>
      <c r="G203" s="96"/>
      <c r="H203" s="96"/>
      <c r="I203" s="96"/>
      <c r="J203" s="96"/>
      <c r="K203" s="96"/>
      <c r="L203" s="96"/>
      <c r="M203" s="96"/>
      <c r="N203" s="96"/>
    </row>
    <row r="204" spans="5:14" ht="15">
      <c r="E204" s="96"/>
      <c r="F204" s="96"/>
      <c r="G204" s="96"/>
      <c r="H204" s="96"/>
      <c r="I204" s="96"/>
      <c r="J204" s="96"/>
      <c r="K204" s="96"/>
      <c r="L204" s="96"/>
      <c r="M204" s="96"/>
      <c r="N204" s="96"/>
    </row>
    <row r="205" spans="5:14" ht="15">
      <c r="E205" s="96"/>
      <c r="F205" s="96"/>
      <c r="G205" s="96"/>
      <c r="H205" s="96"/>
      <c r="I205" s="96"/>
      <c r="J205" s="96"/>
      <c r="K205" s="96"/>
      <c r="L205" s="96"/>
      <c r="M205" s="96"/>
      <c r="N205" s="96"/>
    </row>
    <row r="206" spans="5:14" ht="15">
      <c r="E206" s="96"/>
      <c r="F206" s="96"/>
      <c r="G206" s="96"/>
      <c r="H206" s="96"/>
      <c r="I206" s="96"/>
      <c r="J206" s="96"/>
      <c r="K206" s="96"/>
      <c r="L206" s="96"/>
      <c r="M206" s="96"/>
      <c r="N206" s="96"/>
    </row>
    <row r="207" spans="5:14" ht="15">
      <c r="E207" s="96"/>
      <c r="F207" s="96"/>
      <c r="G207" s="96"/>
      <c r="H207" s="96"/>
      <c r="I207" s="96"/>
      <c r="J207" s="96"/>
      <c r="K207" s="96"/>
      <c r="L207" s="96"/>
      <c r="M207" s="96"/>
      <c r="N207" s="96"/>
    </row>
    <row r="208" spans="5:14" ht="15">
      <c r="E208" s="96"/>
      <c r="F208" s="96"/>
      <c r="G208" s="96"/>
      <c r="H208" s="96"/>
      <c r="I208" s="96"/>
      <c r="J208" s="96"/>
      <c r="K208" s="96"/>
      <c r="L208" s="96"/>
      <c r="M208" s="96"/>
      <c r="N208" s="96"/>
    </row>
    <row r="209" spans="5:14" ht="15">
      <c r="E209" s="96"/>
      <c r="F209" s="96"/>
      <c r="G209" s="96"/>
      <c r="H209" s="96"/>
      <c r="I209" s="96"/>
      <c r="J209" s="96"/>
      <c r="K209" s="96"/>
      <c r="L209" s="96"/>
      <c r="M209" s="96"/>
      <c r="N209" s="96"/>
    </row>
    <row r="210" spans="5:14" ht="15">
      <c r="E210" s="96"/>
      <c r="F210" s="96"/>
      <c r="G210" s="96"/>
      <c r="H210" s="96"/>
      <c r="I210" s="96"/>
      <c r="J210" s="96"/>
      <c r="K210" s="96"/>
      <c r="L210" s="96"/>
      <c r="M210" s="96"/>
      <c r="N210" s="96"/>
    </row>
    <row r="211" spans="5:14" ht="15">
      <c r="E211" s="96"/>
      <c r="F211" s="96"/>
      <c r="G211" s="96"/>
      <c r="H211" s="96"/>
      <c r="I211" s="96"/>
      <c r="J211" s="96"/>
      <c r="K211" s="96"/>
      <c r="L211" s="96"/>
      <c r="M211" s="96"/>
      <c r="N211" s="96"/>
    </row>
    <row r="212" spans="5:14" ht="15">
      <c r="E212" s="96"/>
      <c r="F212" s="96"/>
      <c r="G212" s="96"/>
      <c r="H212" s="96"/>
      <c r="I212" s="96"/>
      <c r="J212" s="96"/>
      <c r="K212" s="96"/>
      <c r="L212" s="96"/>
      <c r="M212" s="96"/>
      <c r="N212" s="96"/>
    </row>
    <row r="213" spans="5:14" ht="15">
      <c r="E213" s="96"/>
      <c r="F213" s="96"/>
      <c r="G213" s="96"/>
      <c r="H213" s="96"/>
      <c r="I213" s="96"/>
      <c r="J213" s="96"/>
      <c r="K213" s="96"/>
      <c r="L213" s="96"/>
      <c r="M213" s="96"/>
      <c r="N213" s="96"/>
    </row>
    <row r="214" spans="5:14" ht="15">
      <c r="E214" s="96"/>
      <c r="F214" s="96"/>
      <c r="G214" s="96"/>
      <c r="H214" s="96"/>
      <c r="I214" s="96"/>
      <c r="J214" s="96"/>
      <c r="K214" s="96"/>
      <c r="L214" s="96"/>
      <c r="M214" s="96"/>
      <c r="N214" s="96"/>
    </row>
    <row r="215" spans="5:14" ht="15">
      <c r="E215" s="96"/>
      <c r="F215" s="96"/>
      <c r="G215" s="96"/>
      <c r="H215" s="96"/>
      <c r="I215" s="96"/>
      <c r="J215" s="96"/>
      <c r="K215" s="96"/>
      <c r="L215" s="96"/>
      <c r="M215" s="96"/>
      <c r="N215" s="96"/>
    </row>
    <row r="216" spans="5:14" ht="15">
      <c r="E216" s="96"/>
      <c r="F216" s="96"/>
      <c r="G216" s="96"/>
      <c r="H216" s="96"/>
      <c r="I216" s="96"/>
      <c r="J216" s="96"/>
      <c r="K216" s="96"/>
      <c r="L216" s="96"/>
      <c r="M216" s="96"/>
      <c r="N216" s="96"/>
    </row>
    <row r="217" spans="5:14" ht="15">
      <c r="E217" s="96"/>
      <c r="F217" s="96"/>
      <c r="G217" s="96"/>
      <c r="H217" s="96"/>
      <c r="I217" s="96"/>
      <c r="J217" s="96"/>
      <c r="K217" s="96"/>
      <c r="L217" s="96"/>
      <c r="M217" s="96"/>
      <c r="N217" s="96"/>
    </row>
    <row r="218" spans="5:14" ht="15">
      <c r="E218" s="96"/>
      <c r="F218" s="96"/>
      <c r="G218" s="96"/>
      <c r="H218" s="96"/>
      <c r="I218" s="96"/>
      <c r="J218" s="96"/>
      <c r="K218" s="96"/>
      <c r="L218" s="96"/>
      <c r="M218" s="96"/>
      <c r="N218" s="96"/>
    </row>
    <row r="219" spans="5:14" ht="15">
      <c r="E219" s="96"/>
      <c r="F219" s="96"/>
      <c r="G219" s="96"/>
      <c r="H219" s="96"/>
      <c r="I219" s="96"/>
      <c r="J219" s="96"/>
      <c r="K219" s="96"/>
      <c r="L219" s="96"/>
      <c r="M219" s="96"/>
      <c r="N219" s="96"/>
    </row>
    <row r="220" spans="5:14" ht="15">
      <c r="E220" s="96"/>
      <c r="F220" s="96"/>
      <c r="G220" s="96"/>
      <c r="H220" s="96"/>
      <c r="I220" s="96"/>
      <c r="J220" s="96"/>
      <c r="K220" s="96"/>
      <c r="L220" s="96"/>
      <c r="M220" s="96"/>
      <c r="N220" s="96"/>
    </row>
    <row r="221" spans="5:14" ht="15">
      <c r="E221" s="96"/>
      <c r="F221" s="96"/>
      <c r="G221" s="96"/>
      <c r="H221" s="96"/>
      <c r="I221" s="96"/>
      <c r="J221" s="96"/>
      <c r="K221" s="96"/>
      <c r="L221" s="96"/>
      <c r="M221" s="96"/>
      <c r="N221" s="96"/>
    </row>
    <row r="222" spans="5:14" ht="15">
      <c r="E222" s="96"/>
      <c r="F222" s="96"/>
      <c r="G222" s="96"/>
      <c r="H222" s="96"/>
      <c r="I222" s="96"/>
      <c r="J222" s="96"/>
      <c r="K222" s="96"/>
      <c r="L222" s="96"/>
      <c r="M222" s="96"/>
      <c r="N222" s="96"/>
    </row>
    <row r="223" spans="5:14" ht="15">
      <c r="E223" s="96"/>
      <c r="F223" s="96"/>
      <c r="G223" s="96"/>
      <c r="H223" s="96"/>
      <c r="I223" s="96"/>
      <c r="J223" s="96"/>
      <c r="K223" s="96"/>
      <c r="L223" s="96"/>
      <c r="M223" s="96"/>
      <c r="N223" s="96"/>
    </row>
    <row r="224" spans="5:14" ht="15">
      <c r="E224" s="96"/>
      <c r="F224" s="96"/>
      <c r="G224" s="96"/>
      <c r="H224" s="96"/>
      <c r="I224" s="96"/>
      <c r="J224" s="96"/>
      <c r="K224" s="96"/>
      <c r="L224" s="96"/>
      <c r="M224" s="96"/>
      <c r="N224" s="96"/>
    </row>
    <row r="225" spans="5:14" ht="15">
      <c r="E225" s="96"/>
      <c r="F225" s="96"/>
      <c r="G225" s="96"/>
      <c r="H225" s="96"/>
      <c r="I225" s="96"/>
      <c r="J225" s="96"/>
      <c r="K225" s="96"/>
      <c r="L225" s="96"/>
      <c r="M225" s="96"/>
      <c r="N225" s="96"/>
    </row>
    <row r="226" spans="5:14" ht="15">
      <c r="E226" s="96"/>
      <c r="F226" s="96"/>
      <c r="G226" s="96"/>
      <c r="H226" s="96"/>
      <c r="I226" s="96"/>
      <c r="J226" s="96"/>
      <c r="K226" s="96"/>
      <c r="L226" s="96"/>
      <c r="M226" s="96"/>
      <c r="N226" s="96"/>
    </row>
    <row r="227" spans="5:14" ht="15">
      <c r="E227" s="96"/>
      <c r="F227" s="96"/>
      <c r="G227" s="96"/>
      <c r="H227" s="96"/>
      <c r="I227" s="96"/>
      <c r="J227" s="96"/>
      <c r="K227" s="96"/>
      <c r="L227" s="96"/>
      <c r="M227" s="96"/>
      <c r="N227" s="96"/>
    </row>
    <row r="228" spans="5:14" ht="15">
      <c r="E228" s="96"/>
      <c r="F228" s="96"/>
      <c r="G228" s="96"/>
      <c r="H228" s="96"/>
      <c r="I228" s="96"/>
      <c r="J228" s="96"/>
      <c r="K228" s="96"/>
      <c r="L228" s="96"/>
      <c r="M228" s="96"/>
      <c r="N228" s="96"/>
    </row>
    <row r="229" spans="5:14" ht="15">
      <c r="E229" s="96"/>
      <c r="F229" s="96"/>
      <c r="G229" s="96"/>
      <c r="H229" s="96"/>
      <c r="I229" s="96"/>
      <c r="J229" s="96"/>
      <c r="K229" s="96"/>
      <c r="L229" s="96"/>
      <c r="M229" s="96"/>
      <c r="N229" s="96"/>
    </row>
    <row r="230" spans="5:14" ht="15">
      <c r="E230" s="96"/>
      <c r="F230" s="96"/>
      <c r="G230" s="96"/>
      <c r="H230" s="96"/>
      <c r="I230" s="96"/>
      <c r="J230" s="96"/>
      <c r="K230" s="96"/>
      <c r="L230" s="96"/>
      <c r="M230" s="96"/>
      <c r="N230" s="96"/>
    </row>
    <row r="231" spans="5:14" ht="15">
      <c r="E231" s="96"/>
      <c r="F231" s="96"/>
      <c r="G231" s="96"/>
      <c r="H231" s="96"/>
      <c r="I231" s="96"/>
      <c r="J231" s="96"/>
      <c r="K231" s="96"/>
      <c r="L231" s="96"/>
      <c r="M231" s="96"/>
      <c r="N231" s="96"/>
    </row>
    <row r="232" spans="5:14" ht="15">
      <c r="E232" s="96"/>
      <c r="F232" s="96"/>
      <c r="G232" s="96"/>
      <c r="H232" s="96"/>
      <c r="I232" s="96"/>
      <c r="J232" s="96"/>
      <c r="K232" s="96"/>
      <c r="L232" s="96"/>
      <c r="M232" s="96"/>
      <c r="N232" s="96"/>
    </row>
    <row r="233" spans="5:14" ht="15">
      <c r="E233" s="96"/>
      <c r="F233" s="96"/>
      <c r="G233" s="96"/>
      <c r="H233" s="96"/>
      <c r="I233" s="96"/>
      <c r="J233" s="96"/>
      <c r="K233" s="96"/>
      <c r="L233" s="96"/>
      <c r="M233" s="96"/>
      <c r="N233" s="96"/>
    </row>
    <row r="234" spans="5:14">
      <c r="E234" s="79"/>
      <c r="F234" s="79"/>
      <c r="G234" s="79"/>
      <c r="H234" s="79"/>
      <c r="I234" s="79"/>
      <c r="J234" s="139"/>
      <c r="K234" s="139"/>
      <c r="L234" s="139"/>
      <c r="M234" s="139"/>
      <c r="N234" s="139"/>
    </row>
    <row r="235" spans="5:14">
      <c r="E235" s="79"/>
      <c r="F235" s="79"/>
      <c r="G235" s="79"/>
      <c r="H235" s="79"/>
      <c r="I235" s="79"/>
      <c r="J235" s="139"/>
      <c r="K235" s="139"/>
      <c r="L235" s="139"/>
      <c r="M235" s="139"/>
      <c r="N235" s="139"/>
    </row>
    <row r="236" spans="5:14">
      <c r="E236" s="82"/>
      <c r="F236" s="82"/>
      <c r="G236" s="82"/>
      <c r="H236" s="82"/>
      <c r="I236" s="82"/>
      <c r="J236" s="213"/>
      <c r="K236" s="213"/>
      <c r="L236" s="213"/>
      <c r="M236" s="213"/>
      <c r="N236" s="213"/>
    </row>
    <row r="237" spans="5:14">
      <c r="E237" s="82"/>
      <c r="F237" s="82"/>
      <c r="G237" s="82"/>
      <c r="H237" s="82"/>
      <c r="I237" s="82"/>
      <c r="J237" s="213"/>
      <c r="K237" s="213"/>
      <c r="L237" s="213"/>
      <c r="M237" s="213"/>
      <c r="N237" s="213"/>
    </row>
    <row r="238" spans="5:14">
      <c r="E238" s="82"/>
      <c r="F238" s="82"/>
      <c r="G238" s="82"/>
      <c r="H238" s="82"/>
      <c r="I238" s="82"/>
      <c r="J238" s="213"/>
      <c r="K238" s="213"/>
      <c r="L238" s="213"/>
      <c r="M238" s="213"/>
      <c r="N238" s="213"/>
    </row>
    <row r="239" spans="5:14">
      <c r="E239" s="82"/>
      <c r="F239" s="82"/>
      <c r="G239" s="82"/>
      <c r="H239" s="82"/>
      <c r="I239" s="82"/>
      <c r="J239" s="213"/>
      <c r="K239" s="213"/>
      <c r="L239" s="213"/>
      <c r="M239" s="213"/>
      <c r="N239" s="213"/>
    </row>
    <row r="240" spans="5:14">
      <c r="E240" s="82"/>
      <c r="F240" s="82"/>
      <c r="G240" s="82"/>
      <c r="H240" s="82"/>
      <c r="I240" s="82"/>
      <c r="J240" s="213"/>
      <c r="K240" s="213"/>
      <c r="L240" s="213"/>
      <c r="M240" s="213"/>
      <c r="N240" s="213"/>
    </row>
    <row r="241" spans="5:14">
      <c r="E241" s="82"/>
      <c r="F241" s="82"/>
      <c r="G241" s="82"/>
      <c r="H241" s="82"/>
      <c r="I241" s="82"/>
      <c r="J241" s="213"/>
      <c r="K241" s="213"/>
      <c r="L241" s="213"/>
      <c r="M241" s="213"/>
      <c r="N241" s="213"/>
    </row>
    <row r="242" spans="5:14">
      <c r="E242" s="82"/>
      <c r="F242" s="82"/>
      <c r="G242" s="82"/>
      <c r="H242" s="82"/>
      <c r="I242" s="82"/>
      <c r="J242" s="213"/>
      <c r="K242" s="213"/>
      <c r="L242" s="213"/>
      <c r="M242" s="213"/>
      <c r="N242" s="213"/>
    </row>
    <row r="243" spans="5:14">
      <c r="E243" s="82"/>
      <c r="F243" s="82"/>
      <c r="G243" s="82"/>
      <c r="H243" s="82"/>
      <c r="I243" s="82"/>
      <c r="J243" s="213"/>
      <c r="K243" s="213"/>
      <c r="L243" s="213"/>
      <c r="M243" s="213"/>
      <c r="N243" s="213"/>
    </row>
    <row r="244" spans="5:14">
      <c r="E244" s="82"/>
      <c r="F244" s="82"/>
      <c r="G244" s="82"/>
      <c r="H244" s="82"/>
      <c r="I244" s="82"/>
      <c r="J244" s="213"/>
      <c r="K244" s="213"/>
      <c r="L244" s="213"/>
      <c r="M244" s="213"/>
      <c r="N244" s="213"/>
    </row>
    <row r="245" spans="5:14">
      <c r="E245" s="82"/>
      <c r="F245" s="82"/>
      <c r="G245" s="82"/>
      <c r="H245" s="82"/>
      <c r="I245" s="82"/>
      <c r="J245" s="213"/>
      <c r="K245" s="213"/>
      <c r="L245" s="213"/>
      <c r="M245" s="213"/>
      <c r="N245" s="213"/>
    </row>
    <row r="246" spans="5:14">
      <c r="E246" s="82"/>
      <c r="F246" s="82"/>
      <c r="G246" s="82"/>
      <c r="H246" s="82"/>
      <c r="I246" s="82"/>
      <c r="J246" s="213"/>
      <c r="K246" s="213"/>
      <c r="L246" s="213"/>
      <c r="M246" s="213"/>
      <c r="N246" s="213"/>
    </row>
    <row r="247" spans="5:14">
      <c r="E247" s="82"/>
      <c r="F247" s="82"/>
      <c r="G247" s="82"/>
      <c r="H247" s="82"/>
      <c r="I247" s="82"/>
      <c r="J247" s="213"/>
      <c r="K247" s="213"/>
      <c r="L247" s="213"/>
      <c r="M247" s="213"/>
      <c r="N247" s="213"/>
    </row>
    <row r="248" spans="5:14">
      <c r="E248" s="82"/>
      <c r="F248" s="82"/>
      <c r="G248" s="82"/>
      <c r="H248" s="82"/>
      <c r="I248" s="82"/>
      <c r="J248" s="213"/>
      <c r="K248" s="213"/>
      <c r="L248" s="213"/>
      <c r="M248" s="213"/>
      <c r="N248" s="213"/>
    </row>
    <row r="249" spans="5:14">
      <c r="E249" s="79"/>
      <c r="F249" s="79"/>
      <c r="G249" s="79"/>
      <c r="H249" s="79"/>
      <c r="I249" s="79"/>
      <c r="J249" s="139"/>
      <c r="K249" s="139"/>
      <c r="L249" s="139"/>
      <c r="M249" s="139"/>
      <c r="N249" s="139"/>
    </row>
    <row r="250" spans="5:14">
      <c r="E250" s="79"/>
      <c r="F250" s="79"/>
      <c r="G250" s="79"/>
      <c r="H250" s="79"/>
      <c r="I250" s="79"/>
      <c r="J250" s="139"/>
      <c r="K250" s="139"/>
      <c r="L250" s="139"/>
      <c r="M250" s="139"/>
      <c r="N250" s="139"/>
    </row>
    <row r="251" spans="5:14" ht="15">
      <c r="E251" s="54"/>
      <c r="F251" s="54"/>
      <c r="G251" s="54"/>
      <c r="H251" s="54"/>
      <c r="I251" s="54"/>
      <c r="J251" s="209"/>
      <c r="K251" s="209"/>
      <c r="L251" s="209"/>
      <c r="M251" s="209"/>
      <c r="N251" s="209"/>
    </row>
    <row r="252" spans="5:14" ht="15">
      <c r="E252" s="54"/>
      <c r="F252" s="54"/>
      <c r="G252" s="54"/>
      <c r="H252" s="54"/>
      <c r="I252" s="54"/>
      <c r="J252" s="209"/>
      <c r="K252" s="209"/>
      <c r="L252" s="209"/>
      <c r="M252" s="209"/>
      <c r="N252" s="209"/>
    </row>
    <row r="253" spans="5:14" ht="15">
      <c r="E253" s="78"/>
      <c r="F253" s="78"/>
      <c r="G253" s="78"/>
      <c r="H253" s="78"/>
      <c r="I253" s="78"/>
      <c r="J253" s="217"/>
      <c r="K253" s="217"/>
      <c r="L253" s="217"/>
      <c r="M253" s="217"/>
      <c r="N253" s="217"/>
    </row>
    <row r="254" spans="5:14" ht="15">
      <c r="E254" s="78"/>
      <c r="F254" s="78"/>
      <c r="G254" s="78"/>
      <c r="H254" s="78"/>
      <c r="I254" s="78"/>
      <c r="J254" s="217"/>
      <c r="K254" s="217"/>
      <c r="L254" s="217"/>
      <c r="M254" s="217"/>
      <c r="N254" s="217"/>
    </row>
    <row r="255" spans="5:14" ht="15">
      <c r="E255" s="78"/>
      <c r="F255" s="78"/>
      <c r="G255" s="78"/>
      <c r="H255" s="78"/>
      <c r="I255" s="78"/>
      <c r="J255" s="217"/>
      <c r="K255" s="217"/>
      <c r="L255" s="217"/>
      <c r="M255" s="217"/>
      <c r="N255" s="217"/>
    </row>
    <row r="256" spans="5:14">
      <c r="E256" s="79"/>
      <c r="F256" s="79"/>
      <c r="G256" s="79"/>
      <c r="H256" s="79"/>
      <c r="I256" s="79"/>
      <c r="J256" s="139"/>
      <c r="K256" s="139"/>
      <c r="L256" s="139"/>
      <c r="M256" s="139"/>
      <c r="N256" s="139"/>
    </row>
    <row r="257" spans="5:14">
      <c r="E257" s="74"/>
      <c r="F257" s="74"/>
      <c r="G257" s="74"/>
      <c r="H257" s="74"/>
      <c r="I257" s="74"/>
      <c r="J257" s="211"/>
      <c r="K257" s="211"/>
      <c r="L257" s="211"/>
      <c r="M257" s="211"/>
      <c r="N257" s="211"/>
    </row>
    <row r="258" spans="5:14">
      <c r="E258" s="77"/>
      <c r="F258" s="77"/>
      <c r="G258" s="77"/>
      <c r="H258" s="77"/>
      <c r="I258" s="77"/>
      <c r="J258" s="138"/>
      <c r="K258" s="138"/>
      <c r="L258" s="138"/>
      <c r="M258" s="138"/>
      <c r="N258" s="138"/>
    </row>
    <row r="259" spans="5:14">
      <c r="E259" s="77"/>
      <c r="F259" s="77"/>
      <c r="G259" s="77"/>
      <c r="H259" s="77"/>
      <c r="I259" s="77"/>
      <c r="J259" s="138"/>
      <c r="K259" s="138"/>
      <c r="L259" s="138"/>
      <c r="M259" s="138"/>
      <c r="N259" s="138"/>
    </row>
    <row r="260" spans="5:14">
      <c r="E260" s="77"/>
      <c r="F260" s="77"/>
      <c r="G260" s="77"/>
      <c r="H260" s="77"/>
      <c r="I260" s="77"/>
      <c r="J260" s="138"/>
      <c r="K260" s="138"/>
      <c r="L260" s="138"/>
      <c r="M260" s="138"/>
      <c r="N260" s="138"/>
    </row>
    <row r="261" spans="5:14">
      <c r="E261" s="82"/>
      <c r="F261" s="82"/>
      <c r="G261" s="82"/>
      <c r="H261" s="82"/>
      <c r="I261" s="82"/>
      <c r="J261" s="213"/>
      <c r="K261" s="213"/>
      <c r="L261" s="213"/>
      <c r="M261" s="213"/>
      <c r="N261" s="213"/>
    </row>
    <row r="262" spans="5:14">
      <c r="E262" s="82"/>
      <c r="F262" s="82"/>
      <c r="G262" s="82"/>
      <c r="H262" s="82"/>
      <c r="I262" s="82"/>
      <c r="J262" s="213"/>
      <c r="K262" s="213"/>
      <c r="L262" s="213"/>
      <c r="M262" s="213"/>
      <c r="N262" s="213"/>
    </row>
    <row r="263" spans="5:14">
      <c r="E263" s="82"/>
      <c r="F263" s="82"/>
      <c r="G263" s="82"/>
      <c r="H263" s="82"/>
      <c r="I263" s="82"/>
      <c r="J263" s="213"/>
      <c r="K263" s="213"/>
      <c r="L263" s="213"/>
      <c r="M263" s="213"/>
      <c r="N263" s="213"/>
    </row>
    <row r="264" spans="5:14">
      <c r="E264" s="82"/>
      <c r="F264" s="82"/>
      <c r="G264" s="82"/>
      <c r="H264" s="82"/>
      <c r="I264" s="82"/>
      <c r="J264" s="213"/>
      <c r="K264" s="213"/>
      <c r="L264" s="213"/>
      <c r="M264" s="213"/>
      <c r="N264" s="213"/>
    </row>
    <row r="265" spans="5:14">
      <c r="E265" s="82"/>
      <c r="F265" s="82"/>
      <c r="G265" s="82"/>
      <c r="H265" s="82"/>
      <c r="I265" s="82"/>
      <c r="J265" s="213"/>
      <c r="K265" s="213"/>
      <c r="L265" s="213"/>
      <c r="M265" s="213"/>
      <c r="N265" s="213"/>
    </row>
    <row r="266" spans="5:14">
      <c r="E266" s="82"/>
      <c r="F266" s="82"/>
      <c r="G266" s="82"/>
      <c r="H266" s="82"/>
      <c r="I266" s="82"/>
      <c r="J266" s="213"/>
      <c r="K266" s="213"/>
      <c r="L266" s="213"/>
      <c r="M266" s="213"/>
      <c r="N266" s="213"/>
    </row>
    <row r="267" spans="5:14">
      <c r="E267" s="82"/>
      <c r="F267" s="82"/>
      <c r="G267" s="82"/>
      <c r="H267" s="82"/>
      <c r="I267" s="82"/>
      <c r="J267" s="213"/>
      <c r="K267" s="213"/>
      <c r="L267" s="213"/>
      <c r="M267" s="213"/>
      <c r="N267" s="213"/>
    </row>
    <row r="268" spans="5:14">
      <c r="E268" s="82"/>
      <c r="F268" s="82"/>
      <c r="G268" s="82"/>
      <c r="H268" s="82"/>
      <c r="I268" s="82"/>
      <c r="J268" s="213"/>
      <c r="K268" s="213"/>
      <c r="L268" s="213"/>
      <c r="M268" s="213"/>
      <c r="N268" s="213"/>
    </row>
    <row r="269" spans="5:14">
      <c r="E269" s="82"/>
      <c r="F269" s="82"/>
      <c r="G269" s="82"/>
      <c r="H269" s="82"/>
      <c r="I269" s="82"/>
      <c r="J269" s="213"/>
      <c r="K269" s="213"/>
      <c r="L269" s="213"/>
      <c r="M269" s="213"/>
      <c r="N269" s="213"/>
    </row>
    <row r="270" spans="5:14">
      <c r="E270" s="82"/>
      <c r="F270" s="82"/>
      <c r="G270" s="82"/>
      <c r="H270" s="82"/>
      <c r="I270" s="82"/>
      <c r="J270" s="213"/>
      <c r="K270" s="213"/>
      <c r="L270" s="213"/>
      <c r="M270" s="213"/>
      <c r="N270" s="213"/>
    </row>
    <row r="271" spans="5:14">
      <c r="E271" s="82"/>
      <c r="F271" s="82"/>
      <c r="G271" s="82"/>
      <c r="H271" s="82"/>
      <c r="I271" s="82"/>
      <c r="J271" s="213"/>
      <c r="K271" s="213"/>
      <c r="L271" s="213"/>
      <c r="M271" s="213"/>
      <c r="N271" s="213"/>
    </row>
    <row r="272" spans="5:14">
      <c r="E272" s="82"/>
      <c r="F272" s="82"/>
      <c r="G272" s="82"/>
      <c r="H272" s="82"/>
      <c r="I272" s="82"/>
      <c r="J272" s="213"/>
      <c r="K272" s="213"/>
      <c r="L272" s="213"/>
      <c r="M272" s="213"/>
      <c r="N272" s="213"/>
    </row>
    <row r="273" spans="5:14">
      <c r="E273" s="82"/>
      <c r="F273" s="82"/>
      <c r="G273" s="82"/>
      <c r="H273" s="82"/>
      <c r="I273" s="82"/>
      <c r="J273" s="213"/>
      <c r="K273" s="213"/>
      <c r="L273" s="213"/>
      <c r="M273" s="213"/>
      <c r="N273" s="213"/>
    </row>
    <row r="274" spans="5:14">
      <c r="E274" s="82"/>
      <c r="F274" s="82"/>
      <c r="G274" s="82"/>
      <c r="H274" s="82"/>
      <c r="I274" s="82"/>
      <c r="J274" s="213"/>
      <c r="K274" s="213"/>
      <c r="L274" s="213"/>
      <c r="M274" s="213"/>
      <c r="N274" s="213"/>
    </row>
    <row r="275" spans="5:14">
      <c r="E275" s="82"/>
      <c r="F275" s="82"/>
      <c r="G275" s="82"/>
      <c r="H275" s="82"/>
      <c r="I275" s="82"/>
      <c r="J275" s="213"/>
      <c r="K275" s="213"/>
      <c r="L275" s="213"/>
      <c r="M275" s="213"/>
      <c r="N275" s="213"/>
    </row>
    <row r="276" spans="5:14">
      <c r="E276" s="79"/>
      <c r="F276" s="79"/>
      <c r="G276" s="79"/>
      <c r="H276" s="79"/>
      <c r="I276" s="79"/>
      <c r="J276" s="139"/>
      <c r="K276" s="139"/>
      <c r="L276" s="139"/>
      <c r="M276" s="139"/>
      <c r="N276" s="139"/>
    </row>
    <row r="277" spans="5:14">
      <c r="E277" s="79"/>
      <c r="F277" s="79"/>
      <c r="G277" s="79"/>
      <c r="H277" s="79"/>
      <c r="I277" s="79"/>
      <c r="J277" s="139"/>
      <c r="K277" s="139"/>
      <c r="L277" s="139"/>
      <c r="M277" s="139"/>
      <c r="N277" s="139"/>
    </row>
    <row r="278" spans="5:14">
      <c r="E278" s="79"/>
      <c r="F278" s="79"/>
      <c r="G278" s="79"/>
      <c r="H278" s="79"/>
      <c r="I278" s="79"/>
      <c r="J278" s="139"/>
      <c r="K278" s="139"/>
      <c r="L278" s="139"/>
      <c r="M278" s="139"/>
      <c r="N278" s="139"/>
    </row>
    <row r="279" spans="5:14" ht="15">
      <c r="E279" s="78"/>
      <c r="F279" s="78"/>
      <c r="G279" s="78"/>
      <c r="H279" s="78"/>
      <c r="I279" s="78"/>
      <c r="J279" s="217"/>
      <c r="K279" s="217"/>
      <c r="L279" s="217"/>
      <c r="M279" s="217"/>
      <c r="N279" s="217"/>
    </row>
    <row r="280" spans="5:14" ht="15">
      <c r="E280" s="78"/>
      <c r="F280" s="78"/>
      <c r="G280" s="78"/>
      <c r="H280" s="78"/>
      <c r="I280" s="78"/>
      <c r="J280" s="217"/>
      <c r="K280" s="217"/>
      <c r="L280" s="217"/>
      <c r="M280" s="217"/>
      <c r="N280" s="217"/>
    </row>
    <row r="281" spans="5:14">
      <c r="E281" s="77"/>
      <c r="F281" s="77"/>
      <c r="G281" s="77"/>
      <c r="H281" s="77"/>
      <c r="I281" s="77"/>
      <c r="J281" s="138"/>
      <c r="K281" s="138"/>
      <c r="L281" s="138"/>
      <c r="M281" s="138"/>
      <c r="N281" s="138"/>
    </row>
    <row r="282" spans="5:14">
      <c r="E282" s="77"/>
      <c r="F282" s="77"/>
      <c r="G282" s="77"/>
      <c r="H282" s="77"/>
      <c r="I282" s="77"/>
      <c r="J282" s="138"/>
      <c r="K282" s="138"/>
      <c r="L282" s="138"/>
      <c r="M282" s="138"/>
      <c r="N282" s="138"/>
    </row>
    <row r="283" spans="5:14">
      <c r="E283" s="79"/>
      <c r="F283" s="79"/>
      <c r="G283" s="79"/>
      <c r="H283" s="79"/>
      <c r="I283" s="79"/>
      <c r="J283" s="139"/>
      <c r="K283" s="139"/>
      <c r="L283" s="139"/>
      <c r="M283" s="139"/>
      <c r="N283" s="139"/>
    </row>
    <row r="284" spans="5:14">
      <c r="E284" s="80"/>
      <c r="F284" s="80"/>
      <c r="G284" s="80"/>
      <c r="H284" s="80"/>
      <c r="I284" s="80"/>
      <c r="J284" s="140"/>
      <c r="K284" s="140"/>
      <c r="L284" s="140"/>
      <c r="M284" s="140"/>
      <c r="N284" s="140"/>
    </row>
    <row r="285" spans="5:14">
      <c r="E285" s="79"/>
      <c r="F285" s="79"/>
      <c r="G285" s="79"/>
      <c r="H285" s="79"/>
      <c r="I285" s="79"/>
      <c r="J285" s="139"/>
      <c r="K285" s="139"/>
      <c r="L285" s="139"/>
      <c r="M285" s="139"/>
      <c r="N285" s="139"/>
    </row>
    <row r="286" spans="5:14">
      <c r="E286" s="74"/>
      <c r="F286" s="74"/>
      <c r="G286" s="74"/>
      <c r="H286" s="74"/>
      <c r="I286" s="74"/>
      <c r="J286" s="211"/>
      <c r="K286" s="211"/>
      <c r="L286" s="211"/>
      <c r="M286" s="211"/>
      <c r="N286" s="211"/>
    </row>
    <row r="287" spans="5:14">
      <c r="E287" s="72"/>
      <c r="F287" s="72"/>
      <c r="G287" s="72"/>
      <c r="H287" s="72"/>
      <c r="I287" s="72"/>
      <c r="J287" s="72"/>
      <c r="K287" s="72"/>
      <c r="L287" s="72"/>
      <c r="M287" s="72"/>
      <c r="N287" s="72"/>
    </row>
    <row r="288" spans="5:14">
      <c r="E288" s="74"/>
      <c r="F288" s="74"/>
      <c r="G288" s="74"/>
      <c r="H288" s="74"/>
      <c r="I288" s="74"/>
      <c r="J288" s="211"/>
      <c r="K288" s="211"/>
      <c r="L288" s="211"/>
      <c r="M288" s="211"/>
      <c r="N288" s="211"/>
    </row>
  </sheetData>
  <mergeCells count="6">
    <mergeCell ref="E6:I6"/>
    <mergeCell ref="R4:Z4"/>
    <mergeCell ref="J6:N6"/>
    <mergeCell ref="E5:N5"/>
    <mergeCell ref="O6:Q6"/>
    <mergeCell ref="O5:Q5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93B735-01E6-4D2E-9AFA-DD478B8B23C2}">
  <dimension ref="A1:AR288"/>
  <sheetViews>
    <sheetView showGridLines="0" zoomScale="65" zoomScaleNormal="65" workbookViewId="0">
      <pane ySplit="7" topLeftCell="A71" activePane="bottomLeft" state="frozen"/>
      <selection activeCell="G9" sqref="G9"/>
      <selection pane="bottomLeft" activeCell="B63" sqref="B63"/>
    </sheetView>
  </sheetViews>
  <sheetFormatPr defaultColWidth="9.140625" defaultRowHeight="18" outlineLevelRow="1" outlineLevelCol="1"/>
  <cols>
    <col min="1" max="1" width="9.140625" style="32"/>
    <col min="2" max="2" width="54.7109375" style="32" customWidth="1"/>
    <col min="3" max="3" width="38.28515625" style="32" customWidth="1"/>
    <col min="4" max="4" width="23.28515625" style="32" bestFit="1" customWidth="1"/>
    <col min="5" max="6" width="13.28515625" style="135" bestFit="1" customWidth="1" outlineLevel="1"/>
    <col min="7" max="7" width="12.7109375" style="135" customWidth="1" outlineLevel="1"/>
    <col min="8" max="8" width="13.28515625" style="135" bestFit="1" customWidth="1" outlineLevel="1"/>
    <col min="9" max="9" width="12.85546875" style="135" bestFit="1" customWidth="1" outlineLevel="1"/>
    <col min="10" max="11" width="13.28515625" style="135" bestFit="1" customWidth="1" outlineLevel="1"/>
    <col min="12" max="12" width="12.7109375" style="135" customWidth="1" outlineLevel="1"/>
    <col min="13" max="13" width="13.28515625" style="135" bestFit="1" customWidth="1" outlineLevel="1"/>
    <col min="14" max="14" width="12.85546875" style="135" bestFit="1" customWidth="1" outlineLevel="1"/>
    <col min="15" max="17" width="25.7109375" style="32" customWidth="1"/>
    <col min="18" max="26" width="4.5703125" style="32" bestFit="1" customWidth="1"/>
    <col min="27" max="28" width="0" style="32" hidden="1" customWidth="1"/>
    <col min="29" max="16384" width="9.140625" style="32"/>
  </cols>
  <sheetData>
    <row r="1" spans="1:44" s="67" customFormat="1" ht="33.75">
      <c r="A1" s="52" t="s">
        <v>413</v>
      </c>
      <c r="B1" s="76"/>
      <c r="C1" s="71"/>
      <c r="D1" s="68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3"/>
      <c r="Y1" s="73"/>
      <c r="Z1" s="73"/>
      <c r="AA1" s="73"/>
      <c r="AB1" s="69"/>
      <c r="AC1" s="69"/>
      <c r="AD1" s="69"/>
      <c r="AE1" s="69"/>
      <c r="AF1" s="69"/>
      <c r="AG1" s="69"/>
      <c r="AH1" s="69"/>
      <c r="AJ1" s="70"/>
      <c r="AK1" s="70"/>
      <c r="AL1" s="70"/>
      <c r="AM1" s="70"/>
      <c r="AN1" s="70"/>
      <c r="AO1" s="70"/>
      <c r="AP1" s="70"/>
      <c r="AQ1" s="70"/>
      <c r="AR1" s="70"/>
    </row>
    <row r="2" spans="1:44" s="67" customFormat="1" ht="30">
      <c r="A2" s="6" t="s">
        <v>567</v>
      </c>
      <c r="B2" s="76"/>
      <c r="D2" s="68"/>
      <c r="E2" s="72"/>
      <c r="F2" s="72"/>
      <c r="G2" s="72"/>
      <c r="H2" s="72"/>
      <c r="I2" s="72"/>
      <c r="J2" s="72"/>
      <c r="K2" s="72"/>
      <c r="L2" s="72"/>
      <c r="M2" s="72"/>
      <c r="N2" s="72"/>
      <c r="O2" s="68"/>
      <c r="P2" s="68"/>
      <c r="Q2" s="68"/>
      <c r="R2" s="50"/>
      <c r="S2" s="50"/>
      <c r="T2" s="50"/>
      <c r="U2" s="50"/>
      <c r="V2" s="50"/>
      <c r="W2" s="50"/>
      <c r="X2" s="50"/>
      <c r="Y2" s="50"/>
      <c r="Z2" s="50"/>
    </row>
    <row r="3" spans="1:44" s="67" customFormat="1">
      <c r="A3" s="76"/>
      <c r="B3" s="76"/>
      <c r="D3" s="68"/>
      <c r="E3" s="72"/>
      <c r="F3" s="72"/>
      <c r="G3" s="72"/>
      <c r="H3" s="72"/>
      <c r="I3" s="72"/>
      <c r="J3" s="72"/>
      <c r="K3" s="72"/>
      <c r="L3" s="72"/>
      <c r="M3" s="72"/>
      <c r="N3" s="72"/>
      <c r="O3" s="68"/>
      <c r="P3" s="68"/>
      <c r="Q3" s="68"/>
      <c r="R3" s="50"/>
      <c r="S3" s="50"/>
      <c r="T3" s="50"/>
      <c r="U3" s="50"/>
      <c r="V3" s="50"/>
      <c r="W3" s="50"/>
      <c r="X3" s="50"/>
      <c r="Y3" s="50"/>
      <c r="Z3" s="50"/>
    </row>
    <row r="4" spans="1:44" s="51" customFormat="1">
      <c r="E4" s="83"/>
      <c r="F4" s="83"/>
      <c r="G4" s="83"/>
      <c r="H4" s="83"/>
      <c r="I4" s="83"/>
      <c r="J4" s="83"/>
      <c r="K4" s="83"/>
      <c r="L4" s="83"/>
      <c r="M4" s="83"/>
      <c r="N4" s="83"/>
      <c r="R4" s="507" t="s">
        <v>46</v>
      </c>
      <c r="S4" s="508"/>
      <c r="T4" s="508"/>
      <c r="U4" s="508"/>
      <c r="V4" s="508"/>
      <c r="W4" s="508"/>
      <c r="X4" s="508"/>
      <c r="Y4" s="508"/>
      <c r="Z4" s="509"/>
    </row>
    <row r="5" spans="1:44" s="49" customFormat="1" ht="108.75">
      <c r="A5" s="48" t="s">
        <v>38</v>
      </c>
      <c r="B5" s="22" t="s">
        <v>37</v>
      </c>
      <c r="C5" s="22" t="s">
        <v>47</v>
      </c>
      <c r="D5" s="224" t="s">
        <v>405</v>
      </c>
      <c r="E5" s="469" t="s">
        <v>190</v>
      </c>
      <c r="F5" s="470"/>
      <c r="G5" s="470"/>
      <c r="H5" s="470"/>
      <c r="I5" s="470"/>
      <c r="J5" s="470"/>
      <c r="K5" s="470"/>
      <c r="L5" s="470"/>
      <c r="M5" s="470"/>
      <c r="N5" s="471"/>
      <c r="O5" s="459" t="s">
        <v>48</v>
      </c>
      <c r="P5" s="460"/>
      <c r="Q5" s="461"/>
      <c r="R5" s="24" t="s">
        <v>20</v>
      </c>
      <c r="S5" s="25" t="s">
        <v>21</v>
      </c>
      <c r="T5" s="24" t="s">
        <v>22</v>
      </c>
      <c r="U5" s="25" t="s">
        <v>23</v>
      </c>
      <c r="V5" s="24" t="s">
        <v>24</v>
      </c>
      <c r="W5" s="25" t="s">
        <v>25</v>
      </c>
      <c r="X5" s="24" t="s">
        <v>26</v>
      </c>
      <c r="Y5" s="25" t="s">
        <v>27</v>
      </c>
      <c r="Z5" s="24" t="s">
        <v>28</v>
      </c>
      <c r="AA5" s="2"/>
      <c r="AB5" s="2"/>
    </row>
    <row r="6" spans="1:44" s="43" customFormat="1" ht="15.75" customHeight="1">
      <c r="A6" s="44"/>
      <c r="B6" s="44"/>
      <c r="C6" s="42"/>
      <c r="D6" s="44"/>
      <c r="E6" s="474" t="s">
        <v>409</v>
      </c>
      <c r="F6" s="475"/>
      <c r="G6" s="475"/>
      <c r="H6" s="475"/>
      <c r="I6" s="475"/>
      <c r="J6" s="474" t="s">
        <v>408</v>
      </c>
      <c r="K6" s="475"/>
      <c r="L6" s="475"/>
      <c r="M6" s="475"/>
      <c r="N6" s="475"/>
      <c r="O6" s="510" t="s">
        <v>565</v>
      </c>
      <c r="P6" s="511"/>
      <c r="Q6" s="511"/>
      <c r="R6" s="46"/>
      <c r="S6" s="46"/>
      <c r="T6" s="46"/>
      <c r="U6" s="46"/>
      <c r="V6" s="46"/>
      <c r="W6" s="46"/>
      <c r="X6" s="46"/>
      <c r="Y6" s="46"/>
      <c r="Z6" s="46"/>
    </row>
    <row r="7" spans="1:44" s="43" customFormat="1" ht="20.25">
      <c r="A7" s="34" t="s">
        <v>49</v>
      </c>
      <c r="B7" s="44"/>
      <c r="C7" s="42"/>
      <c r="D7" s="44"/>
      <c r="E7" s="84" t="s">
        <v>185</v>
      </c>
      <c r="F7" s="84" t="s">
        <v>186</v>
      </c>
      <c r="G7" s="84" t="s">
        <v>187</v>
      </c>
      <c r="H7" s="84" t="s">
        <v>188</v>
      </c>
      <c r="I7" s="84" t="s">
        <v>189</v>
      </c>
      <c r="J7" s="84" t="s">
        <v>185</v>
      </c>
      <c r="K7" s="84" t="s">
        <v>186</v>
      </c>
      <c r="L7" s="84" t="s">
        <v>187</v>
      </c>
      <c r="M7" s="84" t="s">
        <v>188</v>
      </c>
      <c r="N7" s="84" t="s">
        <v>189</v>
      </c>
      <c r="O7" s="63" t="s">
        <v>409</v>
      </c>
      <c r="P7" s="63" t="s">
        <v>410</v>
      </c>
      <c r="Q7" s="63" t="s">
        <v>411</v>
      </c>
      <c r="R7" s="46"/>
      <c r="S7" s="46"/>
      <c r="T7" s="46"/>
      <c r="U7" s="46"/>
      <c r="V7" s="46"/>
      <c r="W7" s="46"/>
      <c r="X7" s="46"/>
      <c r="Y7" s="46"/>
      <c r="Z7" s="46"/>
    </row>
    <row r="8" spans="1:44" s="61" customFormat="1" ht="52.5" customHeight="1">
      <c r="A8" s="45" t="s">
        <v>191</v>
      </c>
      <c r="B8" s="95"/>
      <c r="D8" s="95"/>
      <c r="E8" s="117">
        <v>58496280</v>
      </c>
      <c r="F8" s="117">
        <v>24226623</v>
      </c>
      <c r="G8" s="117">
        <v>38613751</v>
      </c>
      <c r="H8" s="117">
        <v>24462233</v>
      </c>
      <c r="I8" s="117">
        <v>12467757</v>
      </c>
      <c r="J8" s="117">
        <v>58496280</v>
      </c>
      <c r="K8" s="117">
        <v>24226623</v>
      </c>
      <c r="L8" s="117">
        <v>38613751</v>
      </c>
      <c r="M8" s="117">
        <v>24462233</v>
      </c>
      <c r="N8" s="117">
        <v>12467757</v>
      </c>
      <c r="O8" s="279"/>
      <c r="P8" s="279"/>
      <c r="Q8" s="279"/>
      <c r="R8" s="47"/>
      <c r="S8" s="47"/>
      <c r="T8" s="47"/>
      <c r="U8" s="47"/>
      <c r="V8" s="47"/>
      <c r="W8" s="47"/>
      <c r="X8" s="47"/>
      <c r="Y8" s="47"/>
      <c r="Z8" s="47"/>
    </row>
    <row r="9" spans="1:44" s="61" customFormat="1" ht="20.25">
      <c r="A9" s="86"/>
      <c r="B9" s="95"/>
      <c r="D9" s="95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279"/>
      <c r="P9" s="279"/>
      <c r="Q9" s="279"/>
      <c r="R9" s="47"/>
      <c r="S9" s="47"/>
      <c r="T9" s="47"/>
      <c r="U9" s="47"/>
      <c r="V9" s="47"/>
      <c r="W9" s="47"/>
      <c r="X9" s="47"/>
      <c r="Y9" s="47"/>
      <c r="Z9" s="47"/>
    </row>
    <row r="10" spans="1:44" s="43" customFormat="1" ht="20.25">
      <c r="B10" s="281" t="s">
        <v>228</v>
      </c>
      <c r="C10" s="282"/>
      <c r="E10" s="97"/>
      <c r="F10" s="97"/>
      <c r="G10" s="97"/>
      <c r="H10" s="97"/>
      <c r="I10" s="97"/>
      <c r="J10" s="97"/>
      <c r="K10" s="97"/>
      <c r="L10" s="97"/>
      <c r="M10" s="97"/>
      <c r="N10" s="97"/>
      <c r="R10" s="282"/>
      <c r="S10" s="282"/>
      <c r="T10" s="282"/>
      <c r="U10" s="282"/>
      <c r="V10" s="282"/>
      <c r="W10" s="282"/>
      <c r="X10" s="282"/>
      <c r="Y10" s="282"/>
      <c r="Z10" s="282"/>
    </row>
    <row r="11" spans="1:44" s="43" customFormat="1" ht="20.25">
      <c r="B11" s="281"/>
      <c r="C11" s="282"/>
      <c r="E11" s="97"/>
      <c r="F11" s="97"/>
      <c r="G11" s="97"/>
      <c r="H11" s="97"/>
      <c r="I11" s="97"/>
      <c r="J11" s="97"/>
      <c r="K11" s="97"/>
      <c r="L11" s="97"/>
      <c r="M11" s="97"/>
      <c r="N11" s="97"/>
      <c r="R11" s="282"/>
      <c r="S11" s="282"/>
      <c r="T11" s="282"/>
      <c r="U11" s="282"/>
      <c r="V11" s="282"/>
      <c r="W11" s="282"/>
      <c r="X11" s="282"/>
      <c r="Y11" s="282"/>
      <c r="Z11" s="282"/>
    </row>
    <row r="12" spans="1:44" s="289" customFormat="1" ht="19.5" customHeight="1" outlineLevel="1">
      <c r="A12" s="289" t="s">
        <v>49</v>
      </c>
      <c r="B12" s="285" t="s">
        <v>226</v>
      </c>
      <c r="C12" s="286" t="s">
        <v>136</v>
      </c>
      <c r="D12" s="287"/>
      <c r="E12" s="117">
        <v>2290250</v>
      </c>
      <c r="F12" s="117">
        <v>1219073.252672419</v>
      </c>
      <c r="G12" s="117">
        <v>1175236.5924262647</v>
      </c>
      <c r="H12" s="117">
        <v>635085.46315230848</v>
      </c>
      <c r="I12" s="117">
        <v>170707.13736470332</v>
      </c>
      <c r="J12" s="117">
        <v>2242000</v>
      </c>
      <c r="K12" s="117">
        <v>2242000</v>
      </c>
      <c r="L12" s="117">
        <v>2242000</v>
      </c>
      <c r="M12" s="117">
        <v>2242000</v>
      </c>
      <c r="N12" s="117">
        <v>2242000</v>
      </c>
      <c r="O12" s="288">
        <v>17776</v>
      </c>
      <c r="P12" s="288">
        <v>19597.599999999999</v>
      </c>
      <c r="Q12" s="288">
        <v>16762.239999999998</v>
      </c>
      <c r="R12" s="177"/>
      <c r="S12" s="11" t="s">
        <v>29</v>
      </c>
      <c r="T12" s="177"/>
      <c r="U12" s="11"/>
      <c r="V12" s="177"/>
      <c r="W12" s="11"/>
      <c r="X12" s="177"/>
      <c r="Y12" s="11"/>
      <c r="Z12" s="177"/>
    </row>
    <row r="13" spans="1:44" s="43" customFormat="1" ht="14.25" customHeight="1" outlineLevel="1">
      <c r="A13" s="289" t="s">
        <v>49</v>
      </c>
      <c r="B13" s="296" t="s">
        <v>50</v>
      </c>
      <c r="C13" s="282" t="s">
        <v>78</v>
      </c>
      <c r="D13" s="291">
        <v>1</v>
      </c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292"/>
      <c r="P13" s="292"/>
      <c r="Q13" s="292"/>
    </row>
    <row r="14" spans="1:44" s="43" customFormat="1" ht="14.25" customHeight="1" outlineLevel="1">
      <c r="A14" s="289" t="s">
        <v>49</v>
      </c>
      <c r="B14" s="296" t="s">
        <v>50</v>
      </c>
      <c r="C14" s="282" t="s">
        <v>79</v>
      </c>
      <c r="D14" s="291">
        <v>1</v>
      </c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292"/>
      <c r="P14" s="292"/>
      <c r="Q14" s="292"/>
    </row>
    <row r="15" spans="1:44" s="43" customFormat="1" ht="14.25" customHeight="1" outlineLevel="1">
      <c r="A15" s="289" t="s">
        <v>49</v>
      </c>
      <c r="B15" s="296" t="s">
        <v>50</v>
      </c>
      <c r="C15" s="282" t="s">
        <v>80</v>
      </c>
      <c r="D15" s="291">
        <v>2</v>
      </c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292"/>
      <c r="P15" s="292"/>
      <c r="Q15" s="292"/>
    </row>
    <row r="16" spans="1:44" s="43" customFormat="1" ht="14.25" customHeight="1" outlineLevel="1">
      <c r="A16" s="289" t="s">
        <v>49</v>
      </c>
      <c r="B16" s="296" t="s">
        <v>113</v>
      </c>
      <c r="C16" s="282" t="s">
        <v>85</v>
      </c>
      <c r="D16" s="291">
        <v>1</v>
      </c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292"/>
      <c r="P16" s="292"/>
      <c r="Q16" s="292"/>
    </row>
    <row r="17" spans="1:26" s="43" customFormat="1" ht="14.25" customHeight="1" outlineLevel="1">
      <c r="A17" s="289" t="s">
        <v>49</v>
      </c>
      <c r="B17" s="296" t="s">
        <v>113</v>
      </c>
      <c r="C17" s="282" t="s">
        <v>86</v>
      </c>
      <c r="D17" s="291">
        <v>3</v>
      </c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292"/>
      <c r="P17" s="292"/>
      <c r="Q17" s="292"/>
    </row>
    <row r="18" spans="1:26" s="43" customFormat="1" ht="14.25" customHeight="1" outlineLevel="1">
      <c r="A18" s="289" t="s">
        <v>49</v>
      </c>
      <c r="B18" s="296" t="s">
        <v>113</v>
      </c>
      <c r="C18" s="282" t="s">
        <v>87</v>
      </c>
      <c r="D18" s="291">
        <v>5</v>
      </c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292"/>
      <c r="P18" s="292"/>
      <c r="Q18" s="292"/>
    </row>
    <row r="19" spans="1:26" s="43" customFormat="1" ht="14.25" customHeight="1" outlineLevel="1">
      <c r="A19" s="289" t="s">
        <v>49</v>
      </c>
      <c r="B19" s="296" t="s">
        <v>113</v>
      </c>
      <c r="C19" s="282" t="s">
        <v>119</v>
      </c>
      <c r="D19" s="291">
        <v>1</v>
      </c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292"/>
      <c r="P19" s="292"/>
      <c r="Q19" s="292"/>
    </row>
    <row r="20" spans="1:26" s="43" customFormat="1" ht="14.25" customHeight="1" outlineLevel="1">
      <c r="A20" s="289" t="s">
        <v>49</v>
      </c>
      <c r="B20" s="296" t="s">
        <v>113</v>
      </c>
      <c r="C20" s="282" t="s">
        <v>121</v>
      </c>
      <c r="D20" s="291">
        <v>1</v>
      </c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292"/>
      <c r="P20" s="292"/>
      <c r="Q20" s="292"/>
    </row>
    <row r="21" spans="1:26" s="43" customFormat="1" ht="14.25" customHeight="1" outlineLevel="1">
      <c r="A21" s="289" t="s">
        <v>49</v>
      </c>
      <c r="B21" s="296" t="s">
        <v>115</v>
      </c>
      <c r="C21" s="282" t="s">
        <v>169</v>
      </c>
      <c r="D21" s="291">
        <v>2</v>
      </c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292"/>
      <c r="P21" s="292"/>
      <c r="Q21" s="292"/>
    </row>
    <row r="22" spans="1:26" s="43" customFormat="1" ht="14.25" customHeight="1" outlineLevel="1">
      <c r="A22" s="289" t="s">
        <v>49</v>
      </c>
      <c r="B22" s="296" t="s">
        <v>115</v>
      </c>
      <c r="C22" s="282" t="s">
        <v>111</v>
      </c>
      <c r="D22" s="291">
        <v>1</v>
      </c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292"/>
      <c r="P22" s="292"/>
      <c r="Q22" s="292"/>
    </row>
    <row r="23" spans="1:26" s="43" customFormat="1" ht="14.25" customHeight="1" outlineLevel="1">
      <c r="A23" s="289" t="s">
        <v>49</v>
      </c>
      <c r="B23" s="296" t="s">
        <v>115</v>
      </c>
      <c r="C23" s="282" t="s">
        <v>112</v>
      </c>
      <c r="D23" s="291">
        <v>1</v>
      </c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292"/>
      <c r="P23" s="292"/>
      <c r="Q23" s="292"/>
    </row>
    <row r="24" spans="1:26" s="43" customFormat="1" ht="14.1" customHeight="1" outlineLevel="1">
      <c r="A24" s="289" t="s">
        <v>49</v>
      </c>
      <c r="B24" s="296" t="s">
        <v>115</v>
      </c>
      <c r="C24" s="282" t="s">
        <v>146</v>
      </c>
      <c r="D24" s="291">
        <v>1</v>
      </c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292"/>
      <c r="P24" s="292"/>
      <c r="Q24" s="292"/>
    </row>
    <row r="25" spans="1:26" s="43" customFormat="1" ht="14.25" customHeight="1" outlineLevel="1">
      <c r="A25" s="289" t="s">
        <v>49</v>
      </c>
      <c r="B25" s="296" t="s">
        <v>116</v>
      </c>
      <c r="C25" s="282" t="s">
        <v>106</v>
      </c>
      <c r="D25" s="291">
        <v>1</v>
      </c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292"/>
      <c r="P25" s="292"/>
      <c r="Q25" s="292"/>
    </row>
    <row r="26" spans="1:26" s="43" customFormat="1" ht="14.1" customHeight="1" outlineLevel="1">
      <c r="A26" s="289" t="s">
        <v>49</v>
      </c>
      <c r="B26" s="296" t="s">
        <v>116</v>
      </c>
      <c r="C26" s="282" t="s">
        <v>107</v>
      </c>
      <c r="D26" s="291">
        <v>1</v>
      </c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292"/>
      <c r="P26" s="292"/>
      <c r="Q26" s="292"/>
    </row>
    <row r="27" spans="1:26" s="43" customFormat="1" ht="14.1" customHeight="1" outlineLevel="1">
      <c r="A27" s="289" t="s">
        <v>49</v>
      </c>
      <c r="B27" s="296" t="s">
        <v>116</v>
      </c>
      <c r="C27" s="282" t="s">
        <v>108</v>
      </c>
      <c r="D27" s="291">
        <v>1</v>
      </c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292"/>
      <c r="P27" s="292"/>
      <c r="Q27" s="292"/>
    </row>
    <row r="28" spans="1:26" s="43" customFormat="1" ht="14.25" customHeight="1" outlineLevel="1">
      <c r="A28" s="289"/>
      <c r="B28" s="296"/>
      <c r="C28" s="282"/>
      <c r="D28" s="291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292"/>
      <c r="P28" s="292"/>
      <c r="Q28" s="292"/>
    </row>
    <row r="29" spans="1:26" s="289" customFormat="1" ht="19.5" customHeight="1" outlineLevel="1">
      <c r="A29" s="289" t="s">
        <v>49</v>
      </c>
      <c r="B29" s="285" t="s">
        <v>149</v>
      </c>
      <c r="C29" s="286" t="s">
        <v>151</v>
      </c>
      <c r="D29" s="287"/>
      <c r="E29" s="117">
        <v>2040600</v>
      </c>
      <c r="F29" s="117">
        <v>1146894.5564415115</v>
      </c>
      <c r="G29" s="117">
        <v>1209963.2530629123</v>
      </c>
      <c r="H29" s="117">
        <v>706713.69609121489</v>
      </c>
      <c r="I29" s="117">
        <v>233630.81747089498</v>
      </c>
      <c r="J29" s="117">
        <v>2013490</v>
      </c>
      <c r="K29" s="117">
        <v>2013490</v>
      </c>
      <c r="L29" s="117">
        <v>2013490</v>
      </c>
      <c r="M29" s="117">
        <v>2013490</v>
      </c>
      <c r="N29" s="117">
        <v>2013490</v>
      </c>
      <c r="O29" s="288">
        <v>18920</v>
      </c>
      <c r="P29" s="288">
        <v>21067.200000000001</v>
      </c>
      <c r="Q29" s="288">
        <v>19043.199999999997</v>
      </c>
      <c r="R29" s="177" t="s">
        <v>29</v>
      </c>
      <c r="S29" s="11" t="s">
        <v>29</v>
      </c>
      <c r="T29" s="177"/>
      <c r="U29" s="11"/>
      <c r="V29" s="177"/>
      <c r="W29" s="11"/>
      <c r="X29" s="177"/>
      <c r="Y29" s="11"/>
      <c r="Z29" s="177"/>
    </row>
    <row r="30" spans="1:26" s="43" customFormat="1" ht="14.25" customHeight="1" outlineLevel="1">
      <c r="A30" s="289" t="s">
        <v>49</v>
      </c>
      <c r="B30" s="296" t="s">
        <v>50</v>
      </c>
      <c r="C30" s="282" t="s">
        <v>78</v>
      </c>
      <c r="D30" s="291">
        <v>3</v>
      </c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292"/>
      <c r="P30" s="292"/>
      <c r="Q30" s="292"/>
    </row>
    <row r="31" spans="1:26" s="43" customFormat="1" ht="14.25" customHeight="1" outlineLevel="1">
      <c r="A31" s="289" t="s">
        <v>49</v>
      </c>
      <c r="B31" s="296" t="s">
        <v>50</v>
      </c>
      <c r="C31" s="282" t="s">
        <v>79</v>
      </c>
      <c r="D31" s="291">
        <v>1</v>
      </c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292"/>
      <c r="P31" s="292"/>
      <c r="Q31" s="292"/>
    </row>
    <row r="32" spans="1:26" s="43" customFormat="1" ht="14.25" customHeight="1" outlineLevel="1">
      <c r="A32" s="289" t="s">
        <v>49</v>
      </c>
      <c r="B32" s="296" t="s">
        <v>50</v>
      </c>
      <c r="C32" s="282" t="s">
        <v>80</v>
      </c>
      <c r="D32" s="291">
        <v>3</v>
      </c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292"/>
      <c r="P32" s="292"/>
      <c r="Q32" s="292"/>
    </row>
    <row r="33" spans="1:26" s="43" customFormat="1" ht="14.25" customHeight="1" outlineLevel="1">
      <c r="A33" s="289" t="s">
        <v>49</v>
      </c>
      <c r="B33" s="296" t="s">
        <v>50</v>
      </c>
      <c r="C33" s="282" t="s">
        <v>118</v>
      </c>
      <c r="D33" s="291">
        <v>1</v>
      </c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292"/>
      <c r="P33" s="292"/>
      <c r="Q33" s="292"/>
    </row>
    <row r="34" spans="1:26" s="43" customFormat="1" ht="14.25" customHeight="1" outlineLevel="1">
      <c r="A34" s="289" t="s">
        <v>49</v>
      </c>
      <c r="B34" s="296" t="s">
        <v>50</v>
      </c>
      <c r="C34" s="282" t="s">
        <v>148</v>
      </c>
      <c r="D34" s="291">
        <v>2</v>
      </c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292"/>
      <c r="P34" s="292"/>
      <c r="Q34" s="292"/>
    </row>
    <row r="35" spans="1:26" s="43" customFormat="1" ht="14.25" customHeight="1" outlineLevel="1">
      <c r="A35" s="289" t="s">
        <v>49</v>
      </c>
      <c r="B35" s="296" t="s">
        <v>114</v>
      </c>
      <c r="C35" s="282" t="s">
        <v>92</v>
      </c>
      <c r="D35" s="291">
        <v>3</v>
      </c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292"/>
      <c r="P35" s="292"/>
      <c r="Q35" s="292"/>
    </row>
    <row r="36" spans="1:26" s="43" customFormat="1" ht="14.25" customHeight="1" outlineLevel="1">
      <c r="A36" s="289" t="s">
        <v>49</v>
      </c>
      <c r="B36" s="296" t="s">
        <v>114</v>
      </c>
      <c r="C36" s="282" t="s">
        <v>93</v>
      </c>
      <c r="D36" s="291">
        <v>2</v>
      </c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292"/>
      <c r="P36" s="292"/>
      <c r="Q36" s="292"/>
    </row>
    <row r="37" spans="1:26" s="43" customFormat="1" ht="14.25" customHeight="1" outlineLevel="1">
      <c r="A37" s="289" t="s">
        <v>49</v>
      </c>
      <c r="B37" s="296" t="s">
        <v>114</v>
      </c>
      <c r="C37" s="282" t="s">
        <v>94</v>
      </c>
      <c r="D37" s="291">
        <v>2</v>
      </c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292"/>
      <c r="P37" s="292"/>
      <c r="Q37" s="292"/>
    </row>
    <row r="38" spans="1:26" s="43" customFormat="1" ht="14.25" customHeight="1" outlineLevel="1">
      <c r="A38" s="289" t="s">
        <v>49</v>
      </c>
      <c r="B38" s="296" t="s">
        <v>114</v>
      </c>
      <c r="C38" s="282" t="s">
        <v>145</v>
      </c>
      <c r="D38" s="291">
        <v>1</v>
      </c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292"/>
      <c r="P38" s="292"/>
      <c r="Q38" s="292"/>
    </row>
    <row r="39" spans="1:26" s="43" customFormat="1" ht="14.25" customHeight="1" outlineLevel="1">
      <c r="A39" s="289" t="s">
        <v>49</v>
      </c>
      <c r="B39" s="296" t="s">
        <v>114</v>
      </c>
      <c r="C39" s="282" t="s">
        <v>120</v>
      </c>
      <c r="D39" s="291">
        <v>2</v>
      </c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292"/>
      <c r="P39" s="292"/>
      <c r="Q39" s="292"/>
    </row>
    <row r="40" spans="1:26" s="43" customFormat="1" ht="14.25" customHeight="1" outlineLevel="1">
      <c r="A40" s="289"/>
      <c r="B40" s="296"/>
      <c r="C40" s="282"/>
      <c r="D40" s="291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292"/>
      <c r="P40" s="292"/>
      <c r="Q40" s="292"/>
    </row>
    <row r="41" spans="1:26" s="289" customFormat="1" ht="19.5" customHeight="1" outlineLevel="1">
      <c r="A41" s="289" t="s">
        <v>49</v>
      </c>
      <c r="B41" s="285" t="s">
        <v>564</v>
      </c>
      <c r="C41" s="286" t="s">
        <v>137</v>
      </c>
      <c r="D41" s="287"/>
      <c r="E41" s="117">
        <v>2612800</v>
      </c>
      <c r="F41" s="117">
        <v>1432541.8260101911</v>
      </c>
      <c r="G41" s="117">
        <v>1469244.882207847</v>
      </c>
      <c r="H41" s="117">
        <v>879604.20907884755</v>
      </c>
      <c r="I41" s="117">
        <v>277463.77938145859</v>
      </c>
      <c r="J41" s="117">
        <v>2554510</v>
      </c>
      <c r="K41" s="117">
        <v>2450014.7237098445</v>
      </c>
      <c r="L41" s="117">
        <v>2476351.0322875148</v>
      </c>
      <c r="M41" s="117">
        <v>2430319.4865461895</v>
      </c>
      <c r="N41" s="117">
        <v>2366422.0957947164</v>
      </c>
      <c r="O41" s="288">
        <v>18761.599999999999</v>
      </c>
      <c r="P41" s="288">
        <v>20943.999999999996</v>
      </c>
      <c r="Q41" s="288">
        <v>18057.599999999999</v>
      </c>
      <c r="R41" s="177" t="s">
        <v>29</v>
      </c>
      <c r="S41" s="11" t="s">
        <v>29</v>
      </c>
      <c r="T41" s="177"/>
      <c r="U41" s="11"/>
      <c r="V41" s="177"/>
      <c r="W41" s="11"/>
      <c r="X41" s="177"/>
      <c r="Y41" s="11"/>
      <c r="Z41" s="177"/>
    </row>
    <row r="42" spans="1:26" s="43" customFormat="1" ht="14.25" customHeight="1" outlineLevel="1">
      <c r="A42" s="289" t="s">
        <v>49</v>
      </c>
      <c r="B42" s="296" t="s">
        <v>50</v>
      </c>
      <c r="C42" s="282" t="s">
        <v>78</v>
      </c>
      <c r="D42" s="291">
        <v>3</v>
      </c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292"/>
      <c r="P42" s="292"/>
      <c r="Q42" s="292"/>
    </row>
    <row r="43" spans="1:26" s="43" customFormat="1" ht="14.25" customHeight="1" outlineLevel="1">
      <c r="A43" s="289" t="s">
        <v>49</v>
      </c>
      <c r="B43" s="296" t="s">
        <v>50</v>
      </c>
      <c r="C43" s="282" t="s">
        <v>79</v>
      </c>
      <c r="D43" s="291">
        <v>1</v>
      </c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292"/>
      <c r="P43" s="292"/>
      <c r="Q43" s="292"/>
    </row>
    <row r="44" spans="1:26" s="43" customFormat="1" ht="14.25" customHeight="1" outlineLevel="1">
      <c r="A44" s="289" t="s">
        <v>49</v>
      </c>
      <c r="B44" s="296" t="s">
        <v>50</v>
      </c>
      <c r="C44" s="282" t="s">
        <v>118</v>
      </c>
      <c r="D44" s="291">
        <v>2</v>
      </c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292"/>
      <c r="P44" s="292"/>
      <c r="Q44" s="292"/>
    </row>
    <row r="45" spans="1:26" s="43" customFormat="1" ht="14.25" customHeight="1" outlineLevel="1">
      <c r="A45" s="289" t="s">
        <v>49</v>
      </c>
      <c r="B45" s="296" t="s">
        <v>50</v>
      </c>
      <c r="C45" s="282" t="s">
        <v>148</v>
      </c>
      <c r="D45" s="291">
        <v>2</v>
      </c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292"/>
      <c r="P45" s="292"/>
      <c r="Q45" s="292"/>
    </row>
    <row r="46" spans="1:26" s="43" customFormat="1" ht="14.25" customHeight="1" outlineLevel="1">
      <c r="A46" s="289" t="s">
        <v>49</v>
      </c>
      <c r="B46" s="296" t="s">
        <v>113</v>
      </c>
      <c r="C46" s="282" t="s">
        <v>85</v>
      </c>
      <c r="D46" s="291">
        <v>4</v>
      </c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292"/>
      <c r="P46" s="292"/>
      <c r="Q46" s="292"/>
    </row>
    <row r="47" spans="1:26" s="43" customFormat="1" ht="14.25" customHeight="1" outlineLevel="1">
      <c r="A47" s="289" t="s">
        <v>49</v>
      </c>
      <c r="B47" s="296" t="s">
        <v>113</v>
      </c>
      <c r="C47" s="282" t="s">
        <v>86</v>
      </c>
      <c r="D47" s="291">
        <v>4</v>
      </c>
      <c r="E47" s="117"/>
      <c r="F47" s="117"/>
      <c r="G47" s="117"/>
      <c r="H47" s="117"/>
      <c r="I47" s="117"/>
      <c r="J47" s="117"/>
      <c r="K47" s="117"/>
      <c r="L47" s="117"/>
      <c r="M47" s="117"/>
      <c r="N47" s="117"/>
      <c r="O47" s="292"/>
      <c r="P47" s="292"/>
      <c r="Q47" s="292"/>
    </row>
    <row r="48" spans="1:26" s="43" customFormat="1" ht="14.25" customHeight="1" outlineLevel="1">
      <c r="A48" s="289" t="s">
        <v>49</v>
      </c>
      <c r="B48" s="296" t="s">
        <v>113</v>
      </c>
      <c r="C48" s="282" t="s">
        <v>119</v>
      </c>
      <c r="D48" s="291">
        <v>1</v>
      </c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292"/>
      <c r="P48" s="292"/>
      <c r="Q48" s="292"/>
    </row>
    <row r="49" spans="1:26" s="43" customFormat="1" ht="14.25" customHeight="1" outlineLevel="1">
      <c r="A49" s="289" t="s">
        <v>49</v>
      </c>
      <c r="B49" s="296" t="s">
        <v>113</v>
      </c>
      <c r="C49" s="282" t="s">
        <v>121</v>
      </c>
      <c r="D49" s="291">
        <v>2</v>
      </c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292"/>
      <c r="P49" s="292"/>
      <c r="Q49" s="292"/>
    </row>
    <row r="50" spans="1:26" s="43" customFormat="1" ht="14.25" customHeight="1" outlineLevel="1">
      <c r="A50" s="289" t="s">
        <v>49</v>
      </c>
      <c r="B50" s="296" t="s">
        <v>114</v>
      </c>
      <c r="C50" s="282" t="s">
        <v>92</v>
      </c>
      <c r="D50" s="291">
        <v>6</v>
      </c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292"/>
      <c r="P50" s="292"/>
      <c r="Q50" s="292"/>
    </row>
    <row r="51" spans="1:26" s="43" customFormat="1" ht="14.25" customHeight="1" outlineLevel="1">
      <c r="A51" s="289" t="s">
        <v>49</v>
      </c>
      <c r="B51" s="296" t="s">
        <v>114</v>
      </c>
      <c r="C51" s="282" t="s">
        <v>93</v>
      </c>
      <c r="D51" s="291">
        <v>3</v>
      </c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292"/>
      <c r="P51" s="292"/>
      <c r="Q51" s="292"/>
    </row>
    <row r="52" spans="1:26" s="43" customFormat="1" ht="14.25" customHeight="1" outlineLevel="1">
      <c r="A52" s="289" t="s">
        <v>49</v>
      </c>
      <c r="B52" s="296" t="s">
        <v>114</v>
      </c>
      <c r="C52" s="282" t="s">
        <v>145</v>
      </c>
      <c r="D52" s="291">
        <v>1</v>
      </c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292"/>
      <c r="P52" s="292"/>
      <c r="Q52" s="292"/>
    </row>
    <row r="53" spans="1:26" s="43" customFormat="1" ht="14.25" customHeight="1" outlineLevel="1">
      <c r="A53" s="289" t="s">
        <v>49</v>
      </c>
      <c r="B53" s="296" t="s">
        <v>114</v>
      </c>
      <c r="C53" s="282" t="s">
        <v>120</v>
      </c>
      <c r="D53" s="291">
        <v>1</v>
      </c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292"/>
      <c r="P53" s="292"/>
      <c r="Q53" s="292"/>
    </row>
    <row r="54" spans="1:26" s="43" customFormat="1" ht="14.25" customHeight="1" outlineLevel="1">
      <c r="A54" s="289" t="s">
        <v>49</v>
      </c>
      <c r="B54" s="296" t="s">
        <v>403</v>
      </c>
      <c r="C54" s="282" t="s">
        <v>561</v>
      </c>
      <c r="D54" s="291">
        <v>8</v>
      </c>
      <c r="E54" s="117"/>
      <c r="F54" s="117"/>
      <c r="G54" s="117"/>
      <c r="H54" s="117"/>
      <c r="I54" s="117"/>
      <c r="J54" s="117"/>
      <c r="K54" s="117"/>
      <c r="L54" s="117"/>
      <c r="M54" s="117"/>
      <c r="N54" s="117"/>
      <c r="O54" s="292"/>
      <c r="P54" s="292"/>
      <c r="Q54" s="292"/>
    </row>
    <row r="55" spans="1:26" s="43" customFormat="1" ht="14.25" customHeight="1" outlineLevel="1">
      <c r="A55" s="289"/>
      <c r="B55" s="296"/>
      <c r="C55" s="282"/>
      <c r="D55" s="291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292"/>
      <c r="P55" s="292"/>
      <c r="Q55" s="292"/>
    </row>
    <row r="56" spans="1:26" s="289" customFormat="1" ht="19.5" customHeight="1" outlineLevel="1">
      <c r="A56" s="289" t="s">
        <v>49</v>
      </c>
      <c r="B56" s="285" t="s">
        <v>572</v>
      </c>
      <c r="C56" s="286" t="s">
        <v>559</v>
      </c>
      <c r="D56" s="287"/>
      <c r="E56" s="117">
        <v>1294500</v>
      </c>
      <c r="F56" s="117">
        <v>739579.37187757494</v>
      </c>
      <c r="G56" s="117">
        <v>919300.74296295852</v>
      </c>
      <c r="H56" s="117">
        <v>553833.11495549046</v>
      </c>
      <c r="I56" s="117">
        <v>174974.42766968018</v>
      </c>
      <c r="J56" s="117">
        <v>1279650</v>
      </c>
      <c r="K56" s="117">
        <v>731081.50677621586</v>
      </c>
      <c r="L56" s="117">
        <v>908757.694248416</v>
      </c>
      <c r="M56" s="117">
        <v>547417.91417141771</v>
      </c>
      <c r="N56" s="117">
        <v>172927.11111925362</v>
      </c>
      <c r="O56" s="288">
        <v>16183.199999999999</v>
      </c>
      <c r="P56" s="288">
        <v>18022.400000000001</v>
      </c>
      <c r="Q56" s="288">
        <v>16816.8</v>
      </c>
      <c r="R56" s="177"/>
      <c r="S56" s="11" t="s">
        <v>29</v>
      </c>
      <c r="T56" s="177"/>
      <c r="U56" s="11"/>
      <c r="V56" s="177"/>
      <c r="W56" s="11"/>
      <c r="X56" s="177"/>
      <c r="Y56" s="11"/>
      <c r="Z56" s="177"/>
    </row>
    <row r="57" spans="1:26" s="43" customFormat="1" ht="14.25" customHeight="1" outlineLevel="1">
      <c r="A57" s="289" t="s">
        <v>49</v>
      </c>
      <c r="B57" s="290" t="s">
        <v>50</v>
      </c>
      <c r="C57" s="282" t="s">
        <v>78</v>
      </c>
      <c r="D57" s="291">
        <v>4</v>
      </c>
      <c r="E57" s="117"/>
      <c r="F57" s="117"/>
      <c r="G57" s="117"/>
      <c r="H57" s="117"/>
      <c r="I57" s="117"/>
      <c r="J57" s="117"/>
      <c r="K57" s="117"/>
      <c r="L57" s="117"/>
      <c r="M57" s="117"/>
      <c r="N57" s="117"/>
      <c r="O57" s="292"/>
      <c r="P57" s="292"/>
      <c r="Q57" s="292"/>
    </row>
    <row r="58" spans="1:26" s="43" customFormat="1" ht="14.25" customHeight="1" outlineLevel="1">
      <c r="A58" s="289" t="s">
        <v>49</v>
      </c>
      <c r="B58" s="290" t="s">
        <v>50</v>
      </c>
      <c r="C58" s="282" t="s">
        <v>79</v>
      </c>
      <c r="D58" s="291">
        <v>2</v>
      </c>
      <c r="E58" s="117"/>
      <c r="F58" s="117"/>
      <c r="G58" s="117"/>
      <c r="H58" s="117"/>
      <c r="I58" s="117"/>
      <c r="J58" s="117"/>
      <c r="K58" s="117"/>
      <c r="L58" s="117"/>
      <c r="M58" s="117"/>
      <c r="N58" s="117"/>
      <c r="O58" s="292"/>
      <c r="P58" s="292"/>
      <c r="Q58" s="292"/>
    </row>
    <row r="59" spans="1:26" s="43" customFormat="1" ht="14.25" customHeight="1" outlineLevel="1">
      <c r="A59" s="289" t="s">
        <v>49</v>
      </c>
      <c r="B59" s="290" t="s">
        <v>50</v>
      </c>
      <c r="C59" s="282" t="s">
        <v>80</v>
      </c>
      <c r="D59" s="291">
        <v>3</v>
      </c>
      <c r="E59" s="117"/>
      <c r="F59" s="117"/>
      <c r="G59" s="117"/>
      <c r="H59" s="117"/>
      <c r="I59" s="117"/>
      <c r="J59" s="117"/>
      <c r="K59" s="117"/>
      <c r="L59" s="117"/>
      <c r="M59" s="117"/>
      <c r="N59" s="117"/>
      <c r="O59" s="292"/>
      <c r="P59" s="292"/>
      <c r="Q59" s="292"/>
    </row>
    <row r="60" spans="1:26" s="43" customFormat="1" ht="14.25" customHeight="1" outlineLevel="1">
      <c r="A60" s="289" t="s">
        <v>49</v>
      </c>
      <c r="B60" s="290" t="s">
        <v>50</v>
      </c>
      <c r="C60" s="282" t="s">
        <v>81</v>
      </c>
      <c r="D60" s="291">
        <v>1</v>
      </c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292"/>
      <c r="P60" s="292"/>
      <c r="Q60" s="292"/>
    </row>
    <row r="61" spans="1:26" s="43" customFormat="1" ht="14.25" customHeight="1" outlineLevel="1">
      <c r="A61" s="289" t="s">
        <v>49</v>
      </c>
      <c r="B61" s="290" t="s">
        <v>403</v>
      </c>
      <c r="C61" s="282" t="s">
        <v>561</v>
      </c>
      <c r="D61" s="291">
        <v>5</v>
      </c>
      <c r="E61" s="117"/>
      <c r="F61" s="117"/>
      <c r="G61" s="117"/>
      <c r="H61" s="117"/>
      <c r="I61" s="117"/>
      <c r="J61" s="117"/>
      <c r="K61" s="117"/>
      <c r="L61" s="117"/>
      <c r="M61" s="117"/>
      <c r="N61" s="117"/>
      <c r="O61" s="292"/>
      <c r="P61" s="292"/>
      <c r="Q61" s="292"/>
    </row>
    <row r="62" spans="1:26" s="43" customFormat="1" ht="14.25" customHeight="1" outlineLevel="1">
      <c r="B62" s="282"/>
      <c r="C62" s="282"/>
      <c r="E62" s="117"/>
      <c r="F62" s="117"/>
      <c r="G62" s="117"/>
      <c r="H62" s="117"/>
      <c r="I62" s="117"/>
      <c r="J62" s="117"/>
      <c r="K62" s="117"/>
      <c r="L62" s="117"/>
      <c r="M62" s="117"/>
      <c r="N62" s="117"/>
      <c r="O62" s="283"/>
      <c r="P62" s="283"/>
      <c r="Q62" s="283"/>
      <c r="R62" s="282"/>
      <c r="S62" s="282"/>
      <c r="T62" s="282"/>
      <c r="U62" s="282"/>
      <c r="V62" s="282"/>
      <c r="W62" s="282"/>
      <c r="X62" s="282"/>
      <c r="Y62" s="282"/>
      <c r="Z62" s="282"/>
    </row>
    <row r="63" spans="1:26" s="289" customFormat="1" ht="19.5" customHeight="1" outlineLevel="1">
      <c r="A63" s="289" t="s">
        <v>49</v>
      </c>
      <c r="B63" s="285" t="s">
        <v>572</v>
      </c>
      <c r="C63" s="286" t="s">
        <v>560</v>
      </c>
      <c r="D63" s="287"/>
      <c r="E63" s="117">
        <v>886000</v>
      </c>
      <c r="F63" s="117">
        <v>453128.57645323453</v>
      </c>
      <c r="G63" s="117">
        <v>640904.07148745656</v>
      </c>
      <c r="H63" s="117">
        <v>424118.25593016058</v>
      </c>
      <c r="I63" s="117">
        <v>129646.78461215599</v>
      </c>
      <c r="J63" s="117">
        <v>875900</v>
      </c>
      <c r="K63" s="117">
        <v>447929.06464001915</v>
      </c>
      <c r="L63" s="117">
        <v>633655.95377766574</v>
      </c>
      <c r="M63" s="117">
        <v>419306.3134200999</v>
      </c>
      <c r="N63" s="117">
        <v>128116.33295266086</v>
      </c>
      <c r="O63" s="288">
        <v>17235.899999999998</v>
      </c>
      <c r="P63" s="288">
        <v>18770.399999999994</v>
      </c>
      <c r="Q63" s="288">
        <v>15750.899999999998</v>
      </c>
      <c r="R63" s="177"/>
      <c r="S63" s="11" t="s">
        <v>29</v>
      </c>
      <c r="T63" s="177"/>
      <c r="U63" s="11"/>
      <c r="V63" s="177"/>
      <c r="W63" s="11"/>
      <c r="X63" s="177"/>
      <c r="Y63" s="11"/>
      <c r="Z63" s="177"/>
    </row>
    <row r="64" spans="1:26" s="43" customFormat="1" ht="14.25" customHeight="1" outlineLevel="1">
      <c r="A64" s="289" t="s">
        <v>49</v>
      </c>
      <c r="B64" s="290" t="s">
        <v>50</v>
      </c>
      <c r="C64" s="282" t="s">
        <v>140</v>
      </c>
      <c r="D64" s="291">
        <v>1</v>
      </c>
      <c r="E64" s="117"/>
      <c r="F64" s="117"/>
      <c r="G64" s="117"/>
      <c r="H64" s="117"/>
      <c r="I64" s="117"/>
      <c r="J64" s="117"/>
      <c r="K64" s="117"/>
      <c r="L64" s="117"/>
      <c r="M64" s="117"/>
      <c r="N64" s="117"/>
      <c r="O64" s="292"/>
      <c r="P64" s="292"/>
      <c r="Q64" s="292"/>
    </row>
    <row r="65" spans="1:17" s="43" customFormat="1" ht="14.25" customHeight="1" outlineLevel="1">
      <c r="A65" s="289" t="s">
        <v>49</v>
      </c>
      <c r="B65" s="290" t="s">
        <v>50</v>
      </c>
      <c r="C65" s="282" t="s">
        <v>118</v>
      </c>
      <c r="D65" s="291">
        <v>3</v>
      </c>
      <c r="E65" s="117"/>
      <c r="F65" s="117"/>
      <c r="G65" s="117"/>
      <c r="H65" s="117"/>
      <c r="I65" s="117"/>
      <c r="J65" s="117"/>
      <c r="K65" s="117"/>
      <c r="L65" s="117"/>
      <c r="M65" s="117"/>
      <c r="N65" s="117"/>
      <c r="O65" s="292"/>
      <c r="P65" s="292"/>
      <c r="Q65" s="292"/>
    </row>
    <row r="66" spans="1:17" s="43" customFormat="1" ht="14.25" customHeight="1" outlineLevel="1">
      <c r="A66" s="289" t="s">
        <v>49</v>
      </c>
      <c r="B66" s="290" t="s">
        <v>50</v>
      </c>
      <c r="C66" s="282" t="s">
        <v>84</v>
      </c>
      <c r="D66" s="291">
        <v>2</v>
      </c>
      <c r="E66" s="117"/>
      <c r="F66" s="117"/>
      <c r="G66" s="117"/>
      <c r="H66" s="117"/>
      <c r="I66" s="117"/>
      <c r="J66" s="117"/>
      <c r="K66" s="117"/>
      <c r="L66" s="117"/>
      <c r="M66" s="117"/>
      <c r="N66" s="117"/>
      <c r="O66" s="292"/>
      <c r="P66" s="292"/>
      <c r="Q66" s="292"/>
    </row>
    <row r="67" spans="1:17" s="43" customFormat="1" ht="14.25" customHeight="1" outlineLevel="1">
      <c r="A67" s="289" t="s">
        <v>49</v>
      </c>
      <c r="B67" s="290" t="s">
        <v>403</v>
      </c>
      <c r="C67" s="282" t="s">
        <v>561</v>
      </c>
      <c r="D67" s="291">
        <v>5</v>
      </c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292"/>
      <c r="P67" s="292"/>
      <c r="Q67" s="292"/>
    </row>
    <row r="68" spans="1:17" s="43" customFormat="1" ht="15">
      <c r="A68" s="179" t="s">
        <v>73</v>
      </c>
      <c r="C68" s="282"/>
      <c r="D68" s="291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292"/>
      <c r="P68" s="292"/>
      <c r="Q68" s="292"/>
    </row>
    <row r="69" spans="1:17" s="282" customFormat="1" ht="15" outlineLevel="1">
      <c r="B69" s="206" t="s">
        <v>117</v>
      </c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47"/>
      <c r="P69" s="47"/>
      <c r="Q69" s="47"/>
    </row>
    <row r="70" spans="1:17" s="282" customFormat="1" ht="15">
      <c r="B70" s="282" t="s">
        <v>129</v>
      </c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47"/>
      <c r="P70" s="47"/>
      <c r="Q70" s="47"/>
    </row>
    <row r="71" spans="1:17" s="282" customFormat="1" ht="15">
      <c r="B71" s="282" t="s">
        <v>68</v>
      </c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47"/>
      <c r="P71" s="47"/>
      <c r="Q71" s="47"/>
    </row>
    <row r="72" spans="1:17" s="43" customFormat="1">
      <c r="B72" s="207" t="s">
        <v>224</v>
      </c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61"/>
      <c r="P72" s="61"/>
      <c r="Q72" s="61"/>
    </row>
    <row r="73" spans="1:17" s="43" customFormat="1" ht="15"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61"/>
      <c r="P73" s="61"/>
      <c r="Q73" s="61"/>
    </row>
    <row r="74" spans="1:17" s="43" customFormat="1" ht="15"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61"/>
      <c r="P74" s="61"/>
      <c r="Q74" s="61"/>
    </row>
    <row r="75" spans="1:17" s="43" customFormat="1" ht="15"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61"/>
      <c r="P75" s="61"/>
      <c r="Q75" s="61"/>
    </row>
    <row r="76" spans="1:17" ht="15">
      <c r="E76" s="238"/>
      <c r="F76" s="238"/>
      <c r="G76" s="238"/>
      <c r="H76" s="238"/>
      <c r="I76" s="238"/>
      <c r="J76" s="238"/>
      <c r="K76" s="238"/>
      <c r="L76" s="238"/>
      <c r="M76" s="238"/>
      <c r="N76" s="238"/>
      <c r="O76" s="60"/>
      <c r="P76" s="60"/>
      <c r="Q76" s="60"/>
    </row>
    <row r="77" spans="1:17" ht="15"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60"/>
      <c r="P77" s="60"/>
      <c r="Q77" s="60"/>
    </row>
    <row r="78" spans="1:17" ht="15"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60"/>
      <c r="P78" s="60"/>
      <c r="Q78" s="60"/>
    </row>
    <row r="79" spans="1:17" ht="15"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60"/>
      <c r="P79" s="60"/>
      <c r="Q79" s="60"/>
    </row>
    <row r="80" spans="1:17" ht="15"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60"/>
      <c r="P80" s="60"/>
      <c r="Q80" s="60"/>
    </row>
    <row r="81" spans="5:17" ht="15"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60"/>
      <c r="P81" s="60"/>
      <c r="Q81" s="60"/>
    </row>
    <row r="82" spans="5:17" ht="15"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60"/>
      <c r="P82" s="60"/>
      <c r="Q82" s="60"/>
    </row>
    <row r="83" spans="5:17" ht="15"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60"/>
      <c r="P83" s="60"/>
      <c r="Q83" s="60"/>
    </row>
    <row r="84" spans="5:17" ht="15"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60"/>
      <c r="P84" s="60"/>
      <c r="Q84" s="60"/>
    </row>
    <row r="85" spans="5:17" ht="15"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60"/>
      <c r="P85" s="60"/>
      <c r="Q85" s="60"/>
    </row>
    <row r="86" spans="5:17" ht="15"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60"/>
      <c r="P86" s="60"/>
      <c r="Q86" s="60"/>
    </row>
    <row r="87" spans="5:17" ht="15"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60"/>
      <c r="P87" s="60"/>
      <c r="Q87" s="60"/>
    </row>
    <row r="88" spans="5:17" ht="15"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60"/>
      <c r="P88" s="60"/>
      <c r="Q88" s="60"/>
    </row>
    <row r="89" spans="5:17" ht="15"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60"/>
      <c r="P89" s="60"/>
      <c r="Q89" s="60"/>
    </row>
    <row r="90" spans="5:17" ht="15"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60"/>
      <c r="P90" s="60"/>
      <c r="Q90" s="60"/>
    </row>
    <row r="91" spans="5:17" ht="15"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60"/>
      <c r="P91" s="60"/>
      <c r="Q91" s="60"/>
    </row>
    <row r="92" spans="5:17" ht="15"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60"/>
      <c r="P92" s="60"/>
      <c r="Q92" s="60"/>
    </row>
    <row r="93" spans="5:17" ht="15"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60"/>
      <c r="P93" s="60"/>
      <c r="Q93" s="60"/>
    </row>
    <row r="94" spans="5:17" ht="15"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60"/>
      <c r="P94" s="60"/>
      <c r="Q94" s="60"/>
    </row>
    <row r="95" spans="5:17" ht="15"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60"/>
      <c r="P95" s="60"/>
      <c r="Q95" s="60"/>
    </row>
    <row r="96" spans="5:17" ht="15">
      <c r="E96" s="97"/>
      <c r="F96" s="97"/>
      <c r="G96" s="97"/>
      <c r="H96" s="97"/>
      <c r="I96" s="97"/>
      <c r="J96" s="97"/>
      <c r="K96" s="97"/>
      <c r="L96" s="97"/>
      <c r="M96" s="97"/>
      <c r="N96" s="97"/>
      <c r="O96" s="60"/>
      <c r="P96" s="60"/>
      <c r="Q96" s="60"/>
    </row>
    <row r="97" spans="5:17" ht="15"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60"/>
      <c r="P97" s="60"/>
      <c r="Q97" s="60"/>
    </row>
    <row r="98" spans="5:17" ht="15"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60"/>
      <c r="P98" s="60"/>
      <c r="Q98" s="60"/>
    </row>
    <row r="99" spans="5:17" ht="15"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60"/>
      <c r="P99" s="60"/>
      <c r="Q99" s="60"/>
    </row>
    <row r="100" spans="5:17" ht="15"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60"/>
      <c r="P100" s="60"/>
      <c r="Q100" s="60"/>
    </row>
    <row r="101" spans="5:17" ht="15"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60"/>
      <c r="P101" s="60"/>
      <c r="Q101" s="60"/>
    </row>
    <row r="102" spans="5:17" ht="15"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60"/>
      <c r="P102" s="60"/>
      <c r="Q102" s="60"/>
    </row>
    <row r="103" spans="5:17" ht="15"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60"/>
      <c r="P103" s="60"/>
      <c r="Q103" s="60"/>
    </row>
    <row r="104" spans="5:17" ht="15"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60"/>
      <c r="P104" s="60"/>
      <c r="Q104" s="60"/>
    </row>
    <row r="105" spans="5:17" ht="15"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60"/>
      <c r="P105" s="60"/>
      <c r="Q105" s="60"/>
    </row>
    <row r="106" spans="5:17" ht="15"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60"/>
      <c r="P106" s="60"/>
      <c r="Q106" s="60"/>
    </row>
    <row r="107" spans="5:17" ht="15"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60"/>
      <c r="P107" s="60"/>
      <c r="Q107" s="60"/>
    </row>
    <row r="108" spans="5:17" ht="15">
      <c r="E108" s="96"/>
      <c r="F108" s="96"/>
      <c r="G108" s="96"/>
      <c r="H108" s="96"/>
      <c r="I108" s="96"/>
      <c r="J108" s="96"/>
      <c r="K108" s="96"/>
      <c r="L108" s="96"/>
      <c r="M108" s="96"/>
      <c r="N108" s="96"/>
      <c r="O108" s="60"/>
      <c r="P108" s="60"/>
      <c r="Q108" s="60"/>
    </row>
    <row r="109" spans="5:17" ht="15"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60"/>
      <c r="P109" s="60"/>
      <c r="Q109" s="60"/>
    </row>
    <row r="110" spans="5:17" ht="15">
      <c r="E110" s="96"/>
      <c r="F110" s="96"/>
      <c r="G110" s="96"/>
      <c r="H110" s="96"/>
      <c r="I110" s="96"/>
      <c r="J110" s="96"/>
      <c r="K110" s="96"/>
      <c r="L110" s="96"/>
      <c r="M110" s="96"/>
      <c r="N110" s="96"/>
      <c r="O110" s="60"/>
      <c r="P110" s="60"/>
      <c r="Q110" s="60"/>
    </row>
    <row r="111" spans="5:17" ht="15">
      <c r="E111" s="96"/>
      <c r="F111" s="96"/>
      <c r="G111" s="96"/>
      <c r="H111" s="96"/>
      <c r="I111" s="96"/>
      <c r="J111" s="96"/>
      <c r="K111" s="96"/>
      <c r="L111" s="96"/>
      <c r="M111" s="96"/>
      <c r="N111" s="96"/>
      <c r="O111" s="60"/>
      <c r="P111" s="60"/>
      <c r="Q111" s="60"/>
    </row>
    <row r="112" spans="5:17" ht="15">
      <c r="E112" s="96"/>
      <c r="F112" s="96"/>
      <c r="G112" s="96"/>
      <c r="H112" s="96"/>
      <c r="I112" s="96"/>
      <c r="J112" s="96"/>
      <c r="K112" s="96"/>
      <c r="L112" s="96"/>
      <c r="M112" s="96"/>
      <c r="N112" s="96"/>
      <c r="O112" s="60"/>
      <c r="P112" s="60"/>
      <c r="Q112" s="60"/>
    </row>
    <row r="113" spans="5:17" ht="15">
      <c r="E113" s="96"/>
      <c r="F113" s="96"/>
      <c r="G113" s="96"/>
      <c r="H113" s="96"/>
      <c r="I113" s="96"/>
      <c r="J113" s="96"/>
      <c r="K113" s="96"/>
      <c r="L113" s="96"/>
      <c r="M113" s="96"/>
      <c r="N113" s="96"/>
      <c r="O113" s="60"/>
      <c r="P113" s="60"/>
      <c r="Q113" s="60"/>
    </row>
    <row r="114" spans="5:17" ht="15">
      <c r="E114" s="96"/>
      <c r="F114" s="96"/>
      <c r="G114" s="96"/>
      <c r="H114" s="96"/>
      <c r="I114" s="96"/>
      <c r="J114" s="96"/>
      <c r="K114" s="96"/>
      <c r="L114" s="96"/>
      <c r="M114" s="96"/>
      <c r="N114" s="96"/>
      <c r="O114" s="60"/>
      <c r="P114" s="60"/>
      <c r="Q114" s="60"/>
    </row>
    <row r="115" spans="5:17" ht="15">
      <c r="E115" s="96"/>
      <c r="F115" s="96"/>
      <c r="G115" s="96"/>
      <c r="H115" s="96"/>
      <c r="I115" s="96"/>
      <c r="J115" s="96"/>
      <c r="K115" s="96"/>
      <c r="L115" s="96"/>
      <c r="M115" s="96"/>
      <c r="N115" s="96"/>
      <c r="O115" s="60"/>
      <c r="P115" s="60"/>
      <c r="Q115" s="60"/>
    </row>
    <row r="116" spans="5:17" ht="15">
      <c r="E116" s="96"/>
      <c r="F116" s="96"/>
      <c r="G116" s="96"/>
      <c r="H116" s="96"/>
      <c r="I116" s="96"/>
      <c r="J116" s="96"/>
      <c r="K116" s="96"/>
      <c r="L116" s="96"/>
      <c r="M116" s="96"/>
      <c r="N116" s="96"/>
      <c r="O116" s="60"/>
      <c r="P116" s="60"/>
      <c r="Q116" s="60"/>
    </row>
    <row r="117" spans="5:17" ht="15">
      <c r="E117" s="96"/>
      <c r="F117" s="96"/>
      <c r="G117" s="96"/>
      <c r="H117" s="96"/>
      <c r="I117" s="96"/>
      <c r="J117" s="96"/>
      <c r="K117" s="96"/>
      <c r="L117" s="96"/>
      <c r="M117" s="96"/>
      <c r="N117" s="96"/>
      <c r="O117" s="60"/>
      <c r="P117" s="60"/>
      <c r="Q117" s="60"/>
    </row>
    <row r="118" spans="5:17" ht="15">
      <c r="E118" s="96"/>
      <c r="F118" s="96"/>
      <c r="G118" s="96"/>
      <c r="H118" s="96"/>
      <c r="I118" s="96"/>
      <c r="J118" s="96"/>
      <c r="K118" s="96"/>
      <c r="L118" s="96"/>
      <c r="M118" s="96"/>
      <c r="N118" s="96"/>
      <c r="O118" s="60"/>
      <c r="P118" s="60"/>
      <c r="Q118" s="60"/>
    </row>
    <row r="119" spans="5:17" ht="15">
      <c r="E119" s="96"/>
      <c r="F119" s="96"/>
      <c r="G119" s="96"/>
      <c r="H119" s="96"/>
      <c r="I119" s="96"/>
      <c r="J119" s="96"/>
      <c r="K119" s="96"/>
      <c r="L119" s="96"/>
      <c r="M119" s="96"/>
      <c r="N119" s="96"/>
      <c r="O119" s="60"/>
      <c r="P119" s="60"/>
      <c r="Q119" s="60"/>
    </row>
    <row r="120" spans="5:17" ht="15">
      <c r="E120" s="96"/>
      <c r="F120" s="96"/>
      <c r="G120" s="96"/>
      <c r="H120" s="96"/>
      <c r="I120" s="96"/>
      <c r="J120" s="96"/>
      <c r="K120" s="96"/>
      <c r="L120" s="96"/>
      <c r="M120" s="96"/>
      <c r="N120" s="96"/>
      <c r="O120" s="60"/>
      <c r="P120" s="60"/>
      <c r="Q120" s="60"/>
    </row>
    <row r="121" spans="5:17" ht="15">
      <c r="E121" s="96"/>
      <c r="F121" s="96"/>
      <c r="G121" s="96"/>
      <c r="H121" s="96"/>
      <c r="I121" s="96"/>
      <c r="J121" s="96"/>
      <c r="K121" s="96"/>
      <c r="L121" s="96"/>
      <c r="M121" s="96"/>
      <c r="N121" s="96"/>
      <c r="O121" s="60"/>
      <c r="P121" s="60"/>
      <c r="Q121" s="60"/>
    </row>
    <row r="122" spans="5:17" ht="15">
      <c r="E122" s="96"/>
      <c r="F122" s="96"/>
      <c r="G122" s="96"/>
      <c r="H122" s="96"/>
      <c r="I122" s="96"/>
      <c r="J122" s="96"/>
      <c r="K122" s="96"/>
      <c r="L122" s="96"/>
      <c r="M122" s="96"/>
      <c r="N122" s="96"/>
      <c r="O122" s="60"/>
      <c r="P122" s="60"/>
      <c r="Q122" s="60"/>
    </row>
    <row r="123" spans="5:17" ht="15">
      <c r="E123" s="96"/>
      <c r="F123" s="96"/>
      <c r="G123" s="96"/>
      <c r="H123" s="96"/>
      <c r="I123" s="96"/>
      <c r="J123" s="96"/>
      <c r="K123" s="96"/>
      <c r="L123" s="96"/>
      <c r="M123" s="96"/>
      <c r="N123" s="96"/>
      <c r="O123" s="60"/>
      <c r="P123" s="60"/>
      <c r="Q123" s="60"/>
    </row>
    <row r="124" spans="5:17" ht="15">
      <c r="E124" s="96"/>
      <c r="F124" s="96"/>
      <c r="G124" s="96"/>
      <c r="H124" s="96"/>
      <c r="I124" s="96"/>
      <c r="J124" s="96"/>
      <c r="K124" s="96"/>
      <c r="L124" s="96"/>
      <c r="M124" s="96"/>
      <c r="N124" s="96"/>
      <c r="O124" s="60"/>
      <c r="P124" s="60"/>
      <c r="Q124" s="60"/>
    </row>
    <row r="125" spans="5:17" ht="15">
      <c r="E125" s="96"/>
      <c r="F125" s="96"/>
      <c r="G125" s="96"/>
      <c r="H125" s="96"/>
      <c r="I125" s="96"/>
      <c r="J125" s="96"/>
      <c r="K125" s="96"/>
      <c r="L125" s="96"/>
      <c r="M125" s="96"/>
      <c r="N125" s="96"/>
      <c r="O125" s="60"/>
      <c r="P125" s="60"/>
      <c r="Q125" s="60"/>
    </row>
    <row r="126" spans="5:17" ht="15">
      <c r="E126" s="96"/>
      <c r="F126" s="96"/>
      <c r="G126" s="96"/>
      <c r="H126" s="96"/>
      <c r="I126" s="96"/>
      <c r="J126" s="96"/>
      <c r="K126" s="96"/>
      <c r="L126" s="96"/>
      <c r="M126" s="96"/>
      <c r="N126" s="96"/>
      <c r="O126" s="60"/>
      <c r="P126" s="60"/>
      <c r="Q126" s="60"/>
    </row>
    <row r="127" spans="5:17" ht="15">
      <c r="E127" s="96"/>
      <c r="F127" s="96"/>
      <c r="G127" s="96"/>
      <c r="H127" s="96"/>
      <c r="I127" s="96"/>
      <c r="J127" s="96"/>
      <c r="K127" s="96"/>
      <c r="L127" s="96"/>
      <c r="M127" s="96"/>
      <c r="N127" s="96"/>
      <c r="O127" s="60"/>
      <c r="P127" s="60"/>
      <c r="Q127" s="60"/>
    </row>
    <row r="128" spans="5:17" ht="15">
      <c r="E128" s="96"/>
      <c r="F128" s="96"/>
      <c r="G128" s="96"/>
      <c r="H128" s="96"/>
      <c r="I128" s="96"/>
      <c r="J128" s="96"/>
      <c r="K128" s="96"/>
      <c r="L128" s="96"/>
      <c r="M128" s="96"/>
      <c r="N128" s="96"/>
      <c r="O128" s="60"/>
      <c r="P128" s="60"/>
      <c r="Q128" s="60"/>
    </row>
    <row r="129" spans="5:17" ht="15">
      <c r="E129" s="96"/>
      <c r="F129" s="96"/>
      <c r="G129" s="96"/>
      <c r="H129" s="96"/>
      <c r="I129" s="96"/>
      <c r="J129" s="96"/>
      <c r="K129" s="96"/>
      <c r="L129" s="96"/>
      <c r="M129" s="96"/>
      <c r="N129" s="96"/>
      <c r="O129" s="60"/>
      <c r="P129" s="60"/>
      <c r="Q129" s="60"/>
    </row>
    <row r="130" spans="5:17" ht="15">
      <c r="E130" s="96"/>
      <c r="F130" s="96"/>
      <c r="G130" s="96"/>
      <c r="H130" s="96"/>
      <c r="I130" s="96"/>
      <c r="J130" s="96"/>
      <c r="K130" s="96"/>
      <c r="L130" s="96"/>
      <c r="M130" s="96"/>
      <c r="N130" s="96"/>
      <c r="O130" s="60"/>
      <c r="P130" s="60"/>
      <c r="Q130" s="60"/>
    </row>
    <row r="131" spans="5:17" ht="15">
      <c r="E131" s="96"/>
      <c r="F131" s="96"/>
      <c r="G131" s="96"/>
      <c r="H131" s="96"/>
      <c r="I131" s="96"/>
      <c r="J131" s="96"/>
      <c r="K131" s="96"/>
      <c r="L131" s="96"/>
      <c r="M131" s="96"/>
      <c r="N131" s="96"/>
      <c r="O131" s="60"/>
      <c r="P131" s="60"/>
      <c r="Q131" s="60"/>
    </row>
    <row r="132" spans="5:17" ht="15">
      <c r="E132" s="96"/>
      <c r="F132" s="96"/>
      <c r="G132" s="96"/>
      <c r="H132" s="96"/>
      <c r="I132" s="96"/>
      <c r="J132" s="96"/>
      <c r="K132" s="96"/>
      <c r="L132" s="96"/>
      <c r="M132" s="96"/>
      <c r="N132" s="96"/>
      <c r="O132" s="60"/>
      <c r="P132" s="60"/>
      <c r="Q132" s="60"/>
    </row>
    <row r="133" spans="5:17" ht="15">
      <c r="E133" s="96"/>
      <c r="F133" s="96"/>
      <c r="G133" s="96"/>
      <c r="H133" s="96"/>
      <c r="I133" s="96"/>
      <c r="J133" s="96"/>
      <c r="K133" s="96"/>
      <c r="L133" s="96"/>
      <c r="M133" s="96"/>
      <c r="N133" s="96"/>
      <c r="O133" s="60"/>
      <c r="P133" s="60"/>
      <c r="Q133" s="60"/>
    </row>
    <row r="134" spans="5:17" ht="15">
      <c r="E134" s="96"/>
      <c r="F134" s="96"/>
      <c r="G134" s="96"/>
      <c r="H134" s="96"/>
      <c r="I134" s="96"/>
      <c r="J134" s="96"/>
      <c r="K134" s="96"/>
      <c r="L134" s="96"/>
      <c r="M134" s="96"/>
      <c r="N134" s="96"/>
      <c r="O134" s="60"/>
      <c r="P134" s="60"/>
      <c r="Q134" s="60"/>
    </row>
    <row r="135" spans="5:17" ht="15">
      <c r="E135" s="96"/>
      <c r="F135" s="96"/>
      <c r="G135" s="96"/>
      <c r="H135" s="96"/>
      <c r="I135" s="96"/>
      <c r="J135" s="96"/>
      <c r="K135" s="96"/>
      <c r="L135" s="96"/>
      <c r="M135" s="96"/>
      <c r="N135" s="96"/>
      <c r="O135" s="60"/>
      <c r="P135" s="60"/>
      <c r="Q135" s="60"/>
    </row>
    <row r="136" spans="5:17" ht="15">
      <c r="E136" s="96"/>
      <c r="F136" s="96"/>
      <c r="G136" s="96"/>
      <c r="H136" s="96"/>
      <c r="I136" s="96"/>
      <c r="J136" s="96"/>
      <c r="K136" s="96"/>
      <c r="L136" s="96"/>
      <c r="M136" s="96"/>
      <c r="N136" s="96"/>
      <c r="O136" s="60"/>
      <c r="P136" s="60"/>
      <c r="Q136" s="60"/>
    </row>
    <row r="137" spans="5:17" ht="15">
      <c r="E137" s="96"/>
      <c r="F137" s="96"/>
      <c r="G137" s="96"/>
      <c r="H137" s="96"/>
      <c r="I137" s="96"/>
      <c r="J137" s="96"/>
      <c r="K137" s="96"/>
      <c r="L137" s="96"/>
      <c r="M137" s="96"/>
      <c r="N137" s="96"/>
      <c r="O137" s="60"/>
      <c r="P137" s="60"/>
      <c r="Q137" s="60"/>
    </row>
    <row r="138" spans="5:17" ht="15">
      <c r="E138" s="96"/>
      <c r="F138" s="96"/>
      <c r="G138" s="96"/>
      <c r="H138" s="96"/>
      <c r="I138" s="96"/>
      <c r="J138" s="96"/>
      <c r="K138" s="96"/>
      <c r="L138" s="96"/>
      <c r="M138" s="96"/>
      <c r="N138" s="96"/>
      <c r="O138" s="60"/>
      <c r="P138" s="60"/>
      <c r="Q138" s="60"/>
    </row>
    <row r="139" spans="5:17" ht="15">
      <c r="E139" s="96"/>
      <c r="F139" s="96"/>
      <c r="G139" s="96"/>
      <c r="H139" s="96"/>
      <c r="I139" s="96"/>
      <c r="J139" s="96"/>
      <c r="K139" s="96"/>
      <c r="L139" s="96"/>
      <c r="M139" s="96"/>
      <c r="N139" s="96"/>
      <c r="O139" s="60"/>
      <c r="P139" s="60"/>
      <c r="Q139" s="60"/>
    </row>
    <row r="140" spans="5:17" ht="15">
      <c r="E140" s="96"/>
      <c r="F140" s="96"/>
      <c r="G140" s="96"/>
      <c r="H140" s="96"/>
      <c r="I140" s="96"/>
      <c r="J140" s="96"/>
      <c r="K140" s="96"/>
      <c r="L140" s="96"/>
      <c r="M140" s="96"/>
      <c r="N140" s="96"/>
      <c r="O140" s="60"/>
      <c r="P140" s="60"/>
      <c r="Q140" s="60"/>
    </row>
    <row r="141" spans="5:17" ht="15">
      <c r="E141" s="96"/>
      <c r="F141" s="96"/>
      <c r="G141" s="96"/>
      <c r="H141" s="96"/>
      <c r="I141" s="96"/>
      <c r="J141" s="96"/>
      <c r="K141" s="96"/>
      <c r="L141" s="96"/>
      <c r="M141" s="96"/>
      <c r="N141" s="96"/>
      <c r="O141" s="60"/>
      <c r="P141" s="60"/>
      <c r="Q141" s="60"/>
    </row>
    <row r="142" spans="5:17" ht="15">
      <c r="E142" s="96"/>
      <c r="F142" s="96"/>
      <c r="G142" s="96"/>
      <c r="H142" s="96"/>
      <c r="I142" s="96"/>
      <c r="J142" s="96"/>
      <c r="K142" s="96"/>
      <c r="L142" s="96"/>
      <c r="M142" s="96"/>
      <c r="N142" s="96"/>
      <c r="O142" s="60"/>
      <c r="P142" s="60"/>
      <c r="Q142" s="60"/>
    </row>
    <row r="143" spans="5:17" ht="15">
      <c r="E143" s="96"/>
      <c r="F143" s="96"/>
      <c r="G143" s="96"/>
      <c r="H143" s="96"/>
      <c r="I143" s="96"/>
      <c r="J143" s="96"/>
      <c r="K143" s="96"/>
      <c r="L143" s="96"/>
      <c r="M143" s="96"/>
      <c r="N143" s="96"/>
      <c r="O143" s="60"/>
      <c r="P143" s="60"/>
      <c r="Q143" s="60"/>
    </row>
    <row r="144" spans="5:17" ht="15">
      <c r="E144" s="96"/>
      <c r="F144" s="96"/>
      <c r="G144" s="96"/>
      <c r="H144" s="96"/>
      <c r="I144" s="96"/>
      <c r="J144" s="96"/>
      <c r="K144" s="96"/>
      <c r="L144" s="96"/>
      <c r="M144" s="96"/>
      <c r="N144" s="96"/>
      <c r="O144" s="60"/>
      <c r="P144" s="60"/>
      <c r="Q144" s="60"/>
    </row>
    <row r="145" spans="5:17" ht="15">
      <c r="E145" s="96"/>
      <c r="F145" s="96"/>
      <c r="G145" s="96"/>
      <c r="H145" s="96"/>
      <c r="I145" s="96"/>
      <c r="J145" s="96"/>
      <c r="K145" s="96"/>
      <c r="L145" s="96"/>
      <c r="M145" s="96"/>
      <c r="N145" s="96"/>
      <c r="O145" s="60"/>
      <c r="P145" s="60"/>
      <c r="Q145" s="60"/>
    </row>
    <row r="146" spans="5:17" ht="15">
      <c r="E146" s="96"/>
      <c r="F146" s="96"/>
      <c r="G146" s="96"/>
      <c r="H146" s="96"/>
      <c r="I146" s="96"/>
      <c r="J146" s="96"/>
      <c r="K146" s="96"/>
      <c r="L146" s="96"/>
      <c r="M146" s="96"/>
      <c r="N146" s="96"/>
      <c r="O146" s="60"/>
      <c r="P146" s="60"/>
      <c r="Q146" s="60"/>
    </row>
    <row r="147" spans="5:17" ht="15">
      <c r="E147" s="96"/>
      <c r="F147" s="96"/>
      <c r="G147" s="96"/>
      <c r="H147" s="96"/>
      <c r="I147" s="96"/>
      <c r="J147" s="96"/>
      <c r="K147" s="96"/>
      <c r="L147" s="96"/>
      <c r="M147" s="96"/>
      <c r="N147" s="96"/>
      <c r="O147" s="60"/>
      <c r="P147" s="60"/>
      <c r="Q147" s="60"/>
    </row>
    <row r="148" spans="5:17" ht="15">
      <c r="E148" s="96"/>
      <c r="F148" s="96"/>
      <c r="G148" s="96"/>
      <c r="H148" s="96"/>
      <c r="I148" s="96"/>
      <c r="J148" s="96"/>
      <c r="K148" s="96"/>
      <c r="L148" s="96"/>
      <c r="M148" s="96"/>
      <c r="N148" s="96"/>
      <c r="O148" s="60"/>
      <c r="P148" s="60"/>
      <c r="Q148" s="60"/>
    </row>
    <row r="149" spans="5:17" ht="15">
      <c r="E149" s="96"/>
      <c r="F149" s="96"/>
      <c r="G149" s="96"/>
      <c r="H149" s="96"/>
      <c r="I149" s="96"/>
      <c r="J149" s="96"/>
      <c r="K149" s="96"/>
      <c r="L149" s="96"/>
      <c r="M149" s="96"/>
      <c r="N149" s="96"/>
      <c r="O149" s="60"/>
      <c r="P149" s="60"/>
      <c r="Q149" s="60"/>
    </row>
    <row r="150" spans="5:17" ht="15">
      <c r="E150" s="96"/>
      <c r="F150" s="96"/>
      <c r="G150" s="96"/>
      <c r="H150" s="96"/>
      <c r="I150" s="96"/>
      <c r="J150" s="96"/>
      <c r="K150" s="96"/>
      <c r="L150" s="96"/>
      <c r="M150" s="96"/>
      <c r="N150" s="96"/>
      <c r="O150" s="60"/>
      <c r="P150" s="60"/>
      <c r="Q150" s="60"/>
    </row>
    <row r="151" spans="5:17" ht="15">
      <c r="E151" s="96"/>
      <c r="F151" s="96"/>
      <c r="G151" s="96"/>
      <c r="H151" s="96"/>
      <c r="I151" s="96"/>
      <c r="J151" s="96"/>
      <c r="K151" s="96"/>
      <c r="L151" s="96"/>
      <c r="M151" s="96"/>
      <c r="N151" s="96"/>
      <c r="O151" s="60"/>
      <c r="P151" s="60"/>
      <c r="Q151" s="60"/>
    </row>
    <row r="152" spans="5:17" ht="15">
      <c r="E152" s="96"/>
      <c r="F152" s="96"/>
      <c r="G152" s="96"/>
      <c r="H152" s="96"/>
      <c r="I152" s="96"/>
      <c r="J152" s="96"/>
      <c r="K152" s="96"/>
      <c r="L152" s="96"/>
      <c r="M152" s="96"/>
      <c r="N152" s="96"/>
      <c r="O152" s="60"/>
      <c r="P152" s="60"/>
      <c r="Q152" s="60"/>
    </row>
    <row r="153" spans="5:17" ht="15">
      <c r="E153" s="96"/>
      <c r="F153" s="96"/>
      <c r="G153" s="96"/>
      <c r="H153" s="96"/>
      <c r="I153" s="96"/>
      <c r="J153" s="96"/>
      <c r="K153" s="96"/>
      <c r="L153" s="96"/>
      <c r="M153" s="96"/>
      <c r="N153" s="96"/>
      <c r="O153" s="60"/>
      <c r="P153" s="60"/>
      <c r="Q153" s="60"/>
    </row>
    <row r="154" spans="5:17" ht="15">
      <c r="E154" s="96"/>
      <c r="F154" s="96"/>
      <c r="G154" s="96"/>
      <c r="H154" s="96"/>
      <c r="I154" s="96"/>
      <c r="J154" s="96"/>
      <c r="K154" s="96"/>
      <c r="L154" s="96"/>
      <c r="M154" s="96"/>
      <c r="N154" s="96"/>
      <c r="O154" s="60"/>
      <c r="P154" s="60"/>
      <c r="Q154" s="60"/>
    </row>
    <row r="155" spans="5:17" ht="15">
      <c r="E155" s="96"/>
      <c r="F155" s="96"/>
      <c r="G155" s="96"/>
      <c r="H155" s="96"/>
      <c r="I155" s="96"/>
      <c r="J155" s="96"/>
      <c r="K155" s="96"/>
      <c r="L155" s="96"/>
      <c r="M155" s="96"/>
      <c r="N155" s="96"/>
      <c r="O155" s="60"/>
      <c r="P155" s="60"/>
      <c r="Q155" s="60"/>
    </row>
    <row r="156" spans="5:17" ht="15">
      <c r="E156" s="96"/>
      <c r="F156" s="96"/>
      <c r="G156" s="96"/>
      <c r="H156" s="96"/>
      <c r="I156" s="96"/>
      <c r="J156" s="96"/>
      <c r="K156" s="96"/>
      <c r="L156" s="96"/>
      <c r="M156" s="96"/>
      <c r="N156" s="96"/>
      <c r="O156" s="60"/>
      <c r="P156" s="60"/>
      <c r="Q156" s="60"/>
    </row>
    <row r="157" spans="5:17" ht="15">
      <c r="E157" s="96"/>
      <c r="F157" s="96"/>
      <c r="G157" s="96"/>
      <c r="H157" s="96"/>
      <c r="I157" s="96"/>
      <c r="J157" s="96"/>
      <c r="K157" s="96"/>
      <c r="L157" s="96"/>
      <c r="M157" s="96"/>
      <c r="N157" s="96"/>
      <c r="O157" s="60"/>
      <c r="P157" s="60"/>
      <c r="Q157" s="60"/>
    </row>
    <row r="158" spans="5:17" ht="15">
      <c r="E158" s="96"/>
      <c r="F158" s="96"/>
      <c r="G158" s="96"/>
      <c r="H158" s="96"/>
      <c r="I158" s="96"/>
      <c r="J158" s="96"/>
      <c r="K158" s="96"/>
      <c r="L158" s="96"/>
      <c r="M158" s="96"/>
      <c r="N158" s="96"/>
      <c r="O158" s="60"/>
      <c r="P158" s="60"/>
      <c r="Q158" s="60"/>
    </row>
    <row r="159" spans="5:17" ht="15">
      <c r="E159" s="96"/>
      <c r="F159" s="96"/>
      <c r="G159" s="96"/>
      <c r="H159" s="96"/>
      <c r="I159" s="96"/>
      <c r="J159" s="96"/>
      <c r="K159" s="96"/>
      <c r="L159" s="96"/>
      <c r="M159" s="96"/>
      <c r="N159" s="96"/>
    </row>
    <row r="160" spans="5:17" ht="15">
      <c r="E160" s="96"/>
      <c r="F160" s="96"/>
      <c r="G160" s="96"/>
      <c r="H160" s="96"/>
      <c r="I160" s="96"/>
      <c r="J160" s="96"/>
      <c r="K160" s="96"/>
      <c r="L160" s="96"/>
      <c r="M160" s="96"/>
      <c r="N160" s="96"/>
    </row>
    <row r="161" spans="5:14" ht="15">
      <c r="E161" s="96"/>
      <c r="F161" s="96"/>
      <c r="G161" s="96"/>
      <c r="H161" s="96"/>
      <c r="I161" s="96"/>
      <c r="J161" s="96"/>
      <c r="K161" s="96"/>
      <c r="L161" s="96"/>
      <c r="M161" s="96"/>
      <c r="N161" s="96"/>
    </row>
    <row r="162" spans="5:14" ht="15">
      <c r="E162" s="96"/>
      <c r="F162" s="96"/>
      <c r="G162" s="96"/>
      <c r="H162" s="96"/>
      <c r="I162" s="96"/>
      <c r="J162" s="96"/>
      <c r="K162" s="96"/>
      <c r="L162" s="96"/>
      <c r="M162" s="96"/>
      <c r="N162" s="96"/>
    </row>
    <row r="163" spans="5:14" ht="15">
      <c r="E163" s="96"/>
      <c r="F163" s="96"/>
      <c r="G163" s="96"/>
      <c r="H163" s="96"/>
      <c r="I163" s="96"/>
      <c r="J163" s="96"/>
      <c r="K163" s="96"/>
      <c r="L163" s="96"/>
      <c r="M163" s="96"/>
      <c r="N163" s="96"/>
    </row>
    <row r="164" spans="5:14" ht="15">
      <c r="E164" s="96"/>
      <c r="F164" s="96"/>
      <c r="G164" s="96"/>
      <c r="H164" s="96"/>
      <c r="I164" s="96"/>
      <c r="J164" s="96"/>
      <c r="K164" s="96"/>
      <c r="L164" s="96"/>
      <c r="M164" s="96"/>
      <c r="N164" s="96"/>
    </row>
    <row r="165" spans="5:14" ht="15">
      <c r="E165" s="96"/>
      <c r="F165" s="96"/>
      <c r="G165" s="96"/>
      <c r="H165" s="96"/>
      <c r="I165" s="96"/>
      <c r="J165" s="96"/>
      <c r="K165" s="96"/>
      <c r="L165" s="96"/>
      <c r="M165" s="96"/>
      <c r="N165" s="96"/>
    </row>
    <row r="166" spans="5:14" ht="15">
      <c r="E166" s="96"/>
      <c r="F166" s="96"/>
      <c r="G166" s="96"/>
      <c r="H166" s="96"/>
      <c r="I166" s="96"/>
      <c r="J166" s="96"/>
      <c r="K166" s="96"/>
      <c r="L166" s="96"/>
      <c r="M166" s="96"/>
      <c r="N166" s="96"/>
    </row>
    <row r="167" spans="5:14" ht="15">
      <c r="E167" s="96"/>
      <c r="F167" s="96"/>
      <c r="G167" s="96"/>
      <c r="H167" s="96"/>
      <c r="I167" s="96"/>
      <c r="J167" s="96"/>
      <c r="K167" s="96"/>
      <c r="L167" s="96"/>
      <c r="M167" s="96"/>
      <c r="N167" s="96"/>
    </row>
    <row r="168" spans="5:14" ht="15">
      <c r="E168" s="96"/>
      <c r="F168" s="96"/>
      <c r="G168" s="96"/>
      <c r="H168" s="96"/>
      <c r="I168" s="96"/>
      <c r="J168" s="96"/>
      <c r="K168" s="96"/>
      <c r="L168" s="96"/>
      <c r="M168" s="96"/>
      <c r="N168" s="96"/>
    </row>
    <row r="169" spans="5:14" ht="15">
      <c r="E169" s="96"/>
      <c r="F169" s="96"/>
      <c r="G169" s="96"/>
      <c r="H169" s="96"/>
      <c r="I169" s="96"/>
      <c r="J169" s="96"/>
      <c r="K169" s="96"/>
      <c r="L169" s="96"/>
      <c r="M169" s="96"/>
      <c r="N169" s="96"/>
    </row>
    <row r="170" spans="5:14" ht="15">
      <c r="E170" s="96"/>
      <c r="F170" s="96"/>
      <c r="G170" s="96"/>
      <c r="H170" s="96"/>
      <c r="I170" s="96"/>
      <c r="J170" s="96"/>
      <c r="K170" s="96"/>
      <c r="L170" s="96"/>
      <c r="M170" s="96"/>
      <c r="N170" s="96"/>
    </row>
    <row r="171" spans="5:14" ht="15">
      <c r="E171" s="96"/>
      <c r="F171" s="96"/>
      <c r="G171" s="96"/>
      <c r="H171" s="96"/>
      <c r="I171" s="96"/>
      <c r="J171" s="96"/>
      <c r="K171" s="96"/>
      <c r="L171" s="96"/>
      <c r="M171" s="96"/>
      <c r="N171" s="96"/>
    </row>
    <row r="172" spans="5:14" ht="15">
      <c r="E172" s="96"/>
      <c r="F172" s="96"/>
      <c r="G172" s="96"/>
      <c r="H172" s="96"/>
      <c r="I172" s="96"/>
      <c r="J172" s="96"/>
      <c r="K172" s="96"/>
      <c r="L172" s="96"/>
      <c r="M172" s="96"/>
      <c r="N172" s="96"/>
    </row>
    <row r="173" spans="5:14" ht="15">
      <c r="E173" s="96"/>
      <c r="F173" s="96"/>
      <c r="G173" s="96"/>
      <c r="H173" s="96"/>
      <c r="I173" s="96"/>
      <c r="J173" s="96"/>
      <c r="K173" s="96"/>
      <c r="L173" s="96"/>
      <c r="M173" s="96"/>
      <c r="N173" s="96"/>
    </row>
    <row r="174" spans="5:14" ht="15">
      <c r="E174" s="96"/>
      <c r="F174" s="96"/>
      <c r="G174" s="96"/>
      <c r="H174" s="96"/>
      <c r="I174" s="96"/>
      <c r="J174" s="96"/>
      <c r="K174" s="96"/>
      <c r="L174" s="96"/>
      <c r="M174" s="96"/>
      <c r="N174" s="96"/>
    </row>
    <row r="175" spans="5:14" ht="15">
      <c r="E175" s="96"/>
      <c r="F175" s="96"/>
      <c r="G175" s="96"/>
      <c r="H175" s="96"/>
      <c r="I175" s="96"/>
      <c r="J175" s="96"/>
      <c r="K175" s="96"/>
      <c r="L175" s="96"/>
      <c r="M175" s="96"/>
      <c r="N175" s="96"/>
    </row>
    <row r="176" spans="5:14" ht="15">
      <c r="E176" s="96"/>
      <c r="F176" s="96"/>
      <c r="G176" s="96"/>
      <c r="H176" s="96"/>
      <c r="I176" s="96"/>
      <c r="J176" s="96"/>
      <c r="K176" s="96"/>
      <c r="L176" s="96"/>
      <c r="M176" s="96"/>
      <c r="N176" s="96"/>
    </row>
    <row r="177" spans="5:14" ht="15">
      <c r="E177" s="96"/>
      <c r="F177" s="96"/>
      <c r="G177" s="96"/>
      <c r="H177" s="96"/>
      <c r="I177" s="96"/>
      <c r="J177" s="96"/>
      <c r="K177" s="96"/>
      <c r="L177" s="96"/>
      <c r="M177" s="96"/>
      <c r="N177" s="96"/>
    </row>
    <row r="178" spans="5:14" ht="15">
      <c r="E178" s="96"/>
      <c r="F178" s="96"/>
      <c r="G178" s="96"/>
      <c r="H178" s="96"/>
      <c r="I178" s="96"/>
      <c r="J178" s="96"/>
      <c r="K178" s="96"/>
      <c r="L178" s="96"/>
      <c r="M178" s="96"/>
      <c r="N178" s="96"/>
    </row>
    <row r="179" spans="5:14" ht="15">
      <c r="E179" s="96"/>
      <c r="F179" s="96"/>
      <c r="G179" s="96"/>
      <c r="H179" s="96"/>
      <c r="I179" s="96"/>
      <c r="J179" s="96"/>
      <c r="K179" s="96"/>
      <c r="L179" s="96"/>
      <c r="M179" s="96"/>
      <c r="N179" s="96"/>
    </row>
    <row r="180" spans="5:14" ht="15">
      <c r="E180" s="96"/>
      <c r="F180" s="96"/>
      <c r="G180" s="96"/>
      <c r="H180" s="96"/>
      <c r="I180" s="96"/>
      <c r="J180" s="96"/>
      <c r="K180" s="96"/>
      <c r="L180" s="96"/>
      <c r="M180" s="96"/>
      <c r="N180" s="96"/>
    </row>
    <row r="181" spans="5:14" ht="15">
      <c r="E181" s="96"/>
      <c r="F181" s="96"/>
      <c r="G181" s="96"/>
      <c r="H181" s="96"/>
      <c r="I181" s="96"/>
      <c r="J181" s="96"/>
      <c r="K181" s="96"/>
      <c r="L181" s="96"/>
      <c r="M181" s="96"/>
      <c r="N181" s="96"/>
    </row>
    <row r="182" spans="5:14" ht="15">
      <c r="E182" s="96"/>
      <c r="F182" s="96"/>
      <c r="G182" s="96"/>
      <c r="H182" s="96"/>
      <c r="I182" s="96"/>
      <c r="J182" s="96"/>
      <c r="K182" s="96"/>
      <c r="L182" s="96"/>
      <c r="M182" s="96"/>
      <c r="N182" s="96"/>
    </row>
    <row r="183" spans="5:14" ht="15">
      <c r="E183" s="96"/>
      <c r="F183" s="96"/>
      <c r="G183" s="96"/>
      <c r="H183" s="96"/>
      <c r="I183" s="96"/>
      <c r="J183" s="96"/>
      <c r="K183" s="96"/>
      <c r="L183" s="96"/>
      <c r="M183" s="96"/>
      <c r="N183" s="96"/>
    </row>
    <row r="184" spans="5:14" ht="15">
      <c r="E184" s="96"/>
      <c r="F184" s="96"/>
      <c r="G184" s="96"/>
      <c r="H184" s="96"/>
      <c r="I184" s="96"/>
      <c r="J184" s="96"/>
      <c r="K184" s="96"/>
      <c r="L184" s="96"/>
      <c r="M184" s="96"/>
      <c r="N184" s="96"/>
    </row>
    <row r="185" spans="5:14" ht="15">
      <c r="E185" s="96"/>
      <c r="F185" s="96"/>
      <c r="G185" s="96"/>
      <c r="H185" s="96"/>
      <c r="I185" s="96"/>
      <c r="J185" s="96"/>
      <c r="K185" s="96"/>
      <c r="L185" s="96"/>
      <c r="M185" s="96"/>
      <c r="N185" s="96"/>
    </row>
    <row r="186" spans="5:14" ht="15">
      <c r="E186" s="96"/>
      <c r="F186" s="96"/>
      <c r="G186" s="96"/>
      <c r="H186" s="96"/>
      <c r="I186" s="96"/>
      <c r="J186" s="96"/>
      <c r="K186" s="96"/>
      <c r="L186" s="96"/>
      <c r="M186" s="96"/>
      <c r="N186" s="96"/>
    </row>
    <row r="187" spans="5:14" ht="15">
      <c r="E187" s="96"/>
      <c r="F187" s="96"/>
      <c r="G187" s="96"/>
      <c r="H187" s="96"/>
      <c r="I187" s="96"/>
      <c r="J187" s="96"/>
      <c r="K187" s="96"/>
      <c r="L187" s="96"/>
      <c r="M187" s="96"/>
      <c r="N187" s="96"/>
    </row>
    <row r="188" spans="5:14" ht="15">
      <c r="E188" s="96"/>
      <c r="F188" s="96"/>
      <c r="G188" s="96"/>
      <c r="H188" s="96"/>
      <c r="I188" s="96"/>
      <c r="J188" s="96"/>
      <c r="K188" s="96"/>
      <c r="L188" s="96"/>
      <c r="M188" s="96"/>
      <c r="N188" s="96"/>
    </row>
    <row r="189" spans="5:14" ht="15">
      <c r="E189" s="96"/>
      <c r="F189" s="96"/>
      <c r="G189" s="96"/>
      <c r="H189" s="96"/>
      <c r="I189" s="96"/>
      <c r="J189" s="96"/>
      <c r="K189" s="96"/>
      <c r="L189" s="96"/>
      <c r="M189" s="96"/>
      <c r="N189" s="96"/>
    </row>
    <row r="190" spans="5:14" ht="15">
      <c r="E190" s="96"/>
      <c r="F190" s="96"/>
      <c r="G190" s="96"/>
      <c r="H190" s="96"/>
      <c r="I190" s="96"/>
      <c r="J190" s="96"/>
      <c r="K190" s="96"/>
      <c r="L190" s="96"/>
      <c r="M190" s="96"/>
      <c r="N190" s="96"/>
    </row>
    <row r="191" spans="5:14" ht="15">
      <c r="E191" s="96"/>
      <c r="F191" s="96"/>
      <c r="G191" s="96"/>
      <c r="H191" s="96"/>
      <c r="I191" s="96"/>
      <c r="J191" s="96"/>
      <c r="K191" s="96"/>
      <c r="L191" s="96"/>
      <c r="M191" s="96"/>
      <c r="N191" s="96"/>
    </row>
    <row r="192" spans="5:14" ht="15">
      <c r="E192" s="96"/>
      <c r="F192" s="96"/>
      <c r="G192" s="96"/>
      <c r="H192" s="96"/>
      <c r="I192" s="96"/>
      <c r="J192" s="96"/>
      <c r="K192" s="96"/>
      <c r="L192" s="96"/>
      <c r="M192" s="96"/>
      <c r="N192" s="96"/>
    </row>
    <row r="193" spans="5:14" ht="15">
      <c r="E193" s="96"/>
      <c r="F193" s="96"/>
      <c r="G193" s="96"/>
      <c r="H193" s="96"/>
      <c r="I193" s="96"/>
      <c r="J193" s="96"/>
      <c r="K193" s="96"/>
      <c r="L193" s="96"/>
      <c r="M193" s="96"/>
      <c r="N193" s="96"/>
    </row>
    <row r="194" spans="5:14" ht="15">
      <c r="E194" s="96"/>
      <c r="F194" s="96"/>
      <c r="G194" s="96"/>
      <c r="H194" s="96"/>
      <c r="I194" s="96"/>
      <c r="J194" s="96"/>
      <c r="K194" s="96"/>
      <c r="L194" s="96"/>
      <c r="M194" s="96"/>
      <c r="N194" s="96"/>
    </row>
    <row r="195" spans="5:14" ht="15">
      <c r="E195" s="96"/>
      <c r="F195" s="96"/>
      <c r="G195" s="96"/>
      <c r="H195" s="96"/>
      <c r="I195" s="96"/>
      <c r="J195" s="96"/>
      <c r="K195" s="96"/>
      <c r="L195" s="96"/>
      <c r="M195" s="96"/>
      <c r="N195" s="96"/>
    </row>
    <row r="196" spans="5:14" ht="15">
      <c r="E196" s="96"/>
      <c r="F196" s="96"/>
      <c r="G196" s="96"/>
      <c r="H196" s="96"/>
      <c r="I196" s="96"/>
      <c r="J196" s="96"/>
      <c r="K196" s="96"/>
      <c r="L196" s="96"/>
      <c r="M196" s="96"/>
      <c r="N196" s="96"/>
    </row>
    <row r="197" spans="5:14" ht="15">
      <c r="E197" s="96"/>
      <c r="F197" s="96"/>
      <c r="G197" s="96"/>
      <c r="H197" s="96"/>
      <c r="I197" s="96"/>
      <c r="J197" s="96"/>
      <c r="K197" s="96"/>
      <c r="L197" s="96"/>
      <c r="M197" s="96"/>
      <c r="N197" s="96"/>
    </row>
    <row r="198" spans="5:14" ht="15">
      <c r="E198" s="96"/>
      <c r="F198" s="96"/>
      <c r="G198" s="96"/>
      <c r="H198" s="96"/>
      <c r="I198" s="96"/>
      <c r="J198" s="96"/>
      <c r="K198" s="96"/>
      <c r="L198" s="96"/>
      <c r="M198" s="96"/>
      <c r="N198" s="96"/>
    </row>
    <row r="199" spans="5:14" ht="15">
      <c r="E199" s="96"/>
      <c r="F199" s="96"/>
      <c r="G199" s="96"/>
      <c r="H199" s="96"/>
      <c r="I199" s="96"/>
      <c r="J199" s="96"/>
      <c r="K199" s="96"/>
      <c r="L199" s="96"/>
      <c r="M199" s="96"/>
      <c r="N199" s="96"/>
    </row>
    <row r="200" spans="5:14" ht="15">
      <c r="E200" s="96"/>
      <c r="F200" s="96"/>
      <c r="G200" s="96"/>
      <c r="H200" s="96"/>
      <c r="I200" s="96"/>
      <c r="J200" s="96"/>
      <c r="K200" s="96"/>
      <c r="L200" s="96"/>
      <c r="M200" s="96"/>
      <c r="N200" s="96"/>
    </row>
    <row r="201" spans="5:14" ht="15">
      <c r="E201" s="96"/>
      <c r="F201" s="96"/>
      <c r="G201" s="96"/>
      <c r="H201" s="96"/>
      <c r="I201" s="96"/>
      <c r="J201" s="96"/>
      <c r="K201" s="96"/>
      <c r="L201" s="96"/>
      <c r="M201" s="96"/>
      <c r="N201" s="96"/>
    </row>
    <row r="202" spans="5:14" ht="15">
      <c r="E202" s="96"/>
      <c r="F202" s="96"/>
      <c r="G202" s="96"/>
      <c r="H202" s="96"/>
      <c r="I202" s="96"/>
      <c r="J202" s="96"/>
      <c r="K202" s="96"/>
      <c r="L202" s="96"/>
      <c r="M202" s="96"/>
      <c r="N202" s="96"/>
    </row>
    <row r="203" spans="5:14" ht="15">
      <c r="E203" s="96"/>
      <c r="F203" s="96"/>
      <c r="G203" s="96"/>
      <c r="H203" s="96"/>
      <c r="I203" s="96"/>
      <c r="J203" s="96"/>
      <c r="K203" s="96"/>
      <c r="L203" s="96"/>
      <c r="M203" s="96"/>
      <c r="N203" s="96"/>
    </row>
    <row r="204" spans="5:14" ht="15">
      <c r="E204" s="96"/>
      <c r="F204" s="96"/>
      <c r="G204" s="96"/>
      <c r="H204" s="96"/>
      <c r="I204" s="96"/>
      <c r="J204" s="96"/>
      <c r="K204" s="96"/>
      <c r="L204" s="96"/>
      <c r="M204" s="96"/>
      <c r="N204" s="96"/>
    </row>
    <row r="205" spans="5:14" ht="15">
      <c r="E205" s="96"/>
      <c r="F205" s="96"/>
      <c r="G205" s="96"/>
      <c r="H205" s="96"/>
      <c r="I205" s="96"/>
      <c r="J205" s="96"/>
      <c r="K205" s="96"/>
      <c r="L205" s="96"/>
      <c r="M205" s="96"/>
      <c r="N205" s="96"/>
    </row>
    <row r="206" spans="5:14" ht="15">
      <c r="E206" s="96"/>
      <c r="F206" s="96"/>
      <c r="G206" s="96"/>
      <c r="H206" s="96"/>
      <c r="I206" s="96"/>
      <c r="J206" s="96"/>
      <c r="K206" s="96"/>
      <c r="L206" s="96"/>
      <c r="M206" s="96"/>
      <c r="N206" s="96"/>
    </row>
    <row r="207" spans="5:14" ht="15">
      <c r="E207" s="96"/>
      <c r="F207" s="96"/>
      <c r="G207" s="96"/>
      <c r="H207" s="96"/>
      <c r="I207" s="96"/>
      <c r="J207" s="96"/>
      <c r="K207" s="96"/>
      <c r="L207" s="96"/>
      <c r="M207" s="96"/>
      <c r="N207" s="96"/>
    </row>
    <row r="208" spans="5:14" ht="15">
      <c r="E208" s="96"/>
      <c r="F208" s="96"/>
      <c r="G208" s="96"/>
      <c r="H208" s="96"/>
      <c r="I208" s="96"/>
      <c r="J208" s="96"/>
      <c r="K208" s="96"/>
      <c r="L208" s="96"/>
      <c r="M208" s="96"/>
      <c r="N208" s="96"/>
    </row>
    <row r="209" spans="5:14" ht="15">
      <c r="E209" s="96"/>
      <c r="F209" s="96"/>
      <c r="G209" s="96"/>
      <c r="H209" s="96"/>
      <c r="I209" s="96"/>
      <c r="J209" s="96"/>
      <c r="K209" s="96"/>
      <c r="L209" s="96"/>
      <c r="M209" s="96"/>
      <c r="N209" s="96"/>
    </row>
    <row r="210" spans="5:14" ht="15">
      <c r="E210" s="96"/>
      <c r="F210" s="96"/>
      <c r="G210" s="96"/>
      <c r="H210" s="96"/>
      <c r="I210" s="96"/>
      <c r="J210" s="96"/>
      <c r="K210" s="96"/>
      <c r="L210" s="96"/>
      <c r="M210" s="96"/>
      <c r="N210" s="96"/>
    </row>
    <row r="211" spans="5:14" ht="15">
      <c r="E211" s="96"/>
      <c r="F211" s="96"/>
      <c r="G211" s="96"/>
      <c r="H211" s="96"/>
      <c r="I211" s="96"/>
      <c r="J211" s="96"/>
      <c r="K211" s="96"/>
      <c r="L211" s="96"/>
      <c r="M211" s="96"/>
      <c r="N211" s="96"/>
    </row>
    <row r="212" spans="5:14" ht="15">
      <c r="E212" s="96"/>
      <c r="F212" s="96"/>
      <c r="G212" s="96"/>
      <c r="H212" s="96"/>
      <c r="I212" s="96"/>
      <c r="J212" s="96"/>
      <c r="K212" s="96"/>
      <c r="L212" s="96"/>
      <c r="M212" s="96"/>
      <c r="N212" s="96"/>
    </row>
    <row r="213" spans="5:14" ht="15">
      <c r="E213" s="96"/>
      <c r="F213" s="96"/>
      <c r="G213" s="96"/>
      <c r="H213" s="96"/>
      <c r="I213" s="96"/>
      <c r="J213" s="96"/>
      <c r="K213" s="96"/>
      <c r="L213" s="96"/>
      <c r="M213" s="96"/>
      <c r="N213" s="96"/>
    </row>
    <row r="214" spans="5:14" ht="15">
      <c r="E214" s="96"/>
      <c r="F214" s="96"/>
      <c r="G214" s="96"/>
      <c r="H214" s="96"/>
      <c r="I214" s="96"/>
      <c r="J214" s="96"/>
      <c r="K214" s="96"/>
      <c r="L214" s="96"/>
      <c r="M214" s="96"/>
      <c r="N214" s="96"/>
    </row>
    <row r="215" spans="5:14" ht="15">
      <c r="E215" s="96"/>
      <c r="F215" s="96"/>
      <c r="G215" s="96"/>
      <c r="H215" s="96"/>
      <c r="I215" s="96"/>
      <c r="J215" s="96"/>
      <c r="K215" s="96"/>
      <c r="L215" s="96"/>
      <c r="M215" s="96"/>
      <c r="N215" s="96"/>
    </row>
    <row r="216" spans="5:14" ht="15">
      <c r="E216" s="96"/>
      <c r="F216" s="96"/>
      <c r="G216" s="96"/>
      <c r="H216" s="96"/>
      <c r="I216" s="96"/>
      <c r="J216" s="96"/>
      <c r="K216" s="96"/>
      <c r="L216" s="96"/>
      <c r="M216" s="96"/>
      <c r="N216" s="96"/>
    </row>
    <row r="217" spans="5:14" ht="15">
      <c r="E217" s="96"/>
      <c r="F217" s="96"/>
      <c r="G217" s="96"/>
      <c r="H217" s="96"/>
      <c r="I217" s="96"/>
      <c r="J217" s="96"/>
      <c r="K217" s="96"/>
      <c r="L217" s="96"/>
      <c r="M217" s="96"/>
      <c r="N217" s="96"/>
    </row>
    <row r="218" spans="5:14" ht="15">
      <c r="E218" s="96"/>
      <c r="F218" s="96"/>
      <c r="G218" s="96"/>
      <c r="H218" s="96"/>
      <c r="I218" s="96"/>
      <c r="J218" s="96"/>
      <c r="K218" s="96"/>
      <c r="L218" s="96"/>
      <c r="M218" s="96"/>
      <c r="N218" s="96"/>
    </row>
    <row r="219" spans="5:14" ht="15">
      <c r="E219" s="96"/>
      <c r="F219" s="96"/>
      <c r="G219" s="96"/>
      <c r="H219" s="96"/>
      <c r="I219" s="96"/>
      <c r="J219" s="96"/>
      <c r="K219" s="96"/>
      <c r="L219" s="96"/>
      <c r="M219" s="96"/>
      <c r="N219" s="96"/>
    </row>
    <row r="220" spans="5:14" ht="15">
      <c r="E220" s="96"/>
      <c r="F220" s="96"/>
      <c r="G220" s="96"/>
      <c r="H220" s="96"/>
      <c r="I220" s="96"/>
      <c r="J220" s="96"/>
      <c r="K220" s="96"/>
      <c r="L220" s="96"/>
      <c r="M220" s="96"/>
      <c r="N220" s="96"/>
    </row>
    <row r="221" spans="5:14" ht="15">
      <c r="E221" s="96"/>
      <c r="F221" s="96"/>
      <c r="G221" s="96"/>
      <c r="H221" s="96"/>
      <c r="I221" s="96"/>
      <c r="J221" s="96"/>
      <c r="K221" s="96"/>
      <c r="L221" s="96"/>
      <c r="M221" s="96"/>
      <c r="N221" s="96"/>
    </row>
    <row r="222" spans="5:14" ht="15">
      <c r="E222" s="96"/>
      <c r="F222" s="96"/>
      <c r="G222" s="96"/>
      <c r="H222" s="96"/>
      <c r="I222" s="96"/>
      <c r="J222" s="96"/>
      <c r="K222" s="96"/>
      <c r="L222" s="96"/>
      <c r="M222" s="96"/>
      <c r="N222" s="96"/>
    </row>
    <row r="223" spans="5:14" ht="15">
      <c r="E223" s="96"/>
      <c r="F223" s="96"/>
      <c r="G223" s="96"/>
      <c r="H223" s="96"/>
      <c r="I223" s="96"/>
      <c r="J223" s="96"/>
      <c r="K223" s="96"/>
      <c r="L223" s="96"/>
      <c r="M223" s="96"/>
      <c r="N223" s="96"/>
    </row>
    <row r="224" spans="5:14" ht="15">
      <c r="E224" s="96"/>
      <c r="F224" s="96"/>
      <c r="G224" s="96"/>
      <c r="H224" s="96"/>
      <c r="I224" s="96"/>
      <c r="J224" s="96"/>
      <c r="K224" s="96"/>
      <c r="L224" s="96"/>
      <c r="M224" s="96"/>
      <c r="N224" s="96"/>
    </row>
    <row r="225" spans="5:14" ht="15">
      <c r="E225" s="96"/>
      <c r="F225" s="96"/>
      <c r="G225" s="96"/>
      <c r="H225" s="96"/>
      <c r="I225" s="96"/>
      <c r="J225" s="96"/>
      <c r="K225" s="96"/>
      <c r="L225" s="96"/>
      <c r="M225" s="96"/>
      <c r="N225" s="96"/>
    </row>
    <row r="226" spans="5:14" ht="15">
      <c r="E226" s="96"/>
      <c r="F226" s="96"/>
      <c r="G226" s="96"/>
      <c r="H226" s="96"/>
      <c r="I226" s="96"/>
      <c r="J226" s="96"/>
      <c r="K226" s="96"/>
      <c r="L226" s="96"/>
      <c r="M226" s="96"/>
      <c r="N226" s="96"/>
    </row>
    <row r="227" spans="5:14" ht="15">
      <c r="E227" s="96"/>
      <c r="F227" s="96"/>
      <c r="G227" s="96"/>
      <c r="H227" s="96"/>
      <c r="I227" s="96"/>
      <c r="J227" s="96"/>
      <c r="K227" s="96"/>
      <c r="L227" s="96"/>
      <c r="M227" s="96"/>
      <c r="N227" s="96"/>
    </row>
    <row r="228" spans="5:14" ht="15">
      <c r="E228" s="96"/>
      <c r="F228" s="96"/>
      <c r="G228" s="96"/>
      <c r="H228" s="96"/>
      <c r="I228" s="96"/>
      <c r="J228" s="96"/>
      <c r="K228" s="96"/>
      <c r="L228" s="96"/>
      <c r="M228" s="96"/>
      <c r="N228" s="96"/>
    </row>
    <row r="229" spans="5:14" ht="15">
      <c r="E229" s="96"/>
      <c r="F229" s="96"/>
      <c r="G229" s="96"/>
      <c r="H229" s="96"/>
      <c r="I229" s="96"/>
      <c r="J229" s="96"/>
      <c r="K229" s="96"/>
      <c r="L229" s="96"/>
      <c r="M229" s="96"/>
      <c r="N229" s="96"/>
    </row>
    <row r="230" spans="5:14" ht="15">
      <c r="E230" s="96"/>
      <c r="F230" s="96"/>
      <c r="G230" s="96"/>
      <c r="H230" s="96"/>
      <c r="I230" s="96"/>
      <c r="J230" s="96"/>
      <c r="K230" s="96"/>
      <c r="L230" s="96"/>
      <c r="M230" s="96"/>
      <c r="N230" s="96"/>
    </row>
    <row r="231" spans="5:14" ht="15">
      <c r="E231" s="96"/>
      <c r="F231" s="96"/>
      <c r="G231" s="96"/>
      <c r="H231" s="96"/>
      <c r="I231" s="96"/>
      <c r="J231" s="96"/>
      <c r="K231" s="96"/>
      <c r="L231" s="96"/>
      <c r="M231" s="96"/>
      <c r="N231" s="96"/>
    </row>
    <row r="232" spans="5:14" ht="15">
      <c r="E232" s="96"/>
      <c r="F232" s="96"/>
      <c r="G232" s="96"/>
      <c r="H232" s="96"/>
      <c r="I232" s="96"/>
      <c r="J232" s="96"/>
      <c r="K232" s="96"/>
      <c r="L232" s="96"/>
      <c r="M232" s="96"/>
      <c r="N232" s="96"/>
    </row>
    <row r="233" spans="5:14" ht="15">
      <c r="E233" s="96"/>
      <c r="F233" s="96"/>
      <c r="G233" s="96"/>
      <c r="H233" s="96"/>
      <c r="I233" s="96"/>
      <c r="J233" s="96"/>
      <c r="K233" s="96"/>
      <c r="L233" s="96"/>
      <c r="M233" s="96"/>
      <c r="N233" s="96"/>
    </row>
    <row r="234" spans="5:14">
      <c r="E234" s="139"/>
      <c r="F234" s="139"/>
      <c r="G234" s="139"/>
      <c r="H234" s="139"/>
      <c r="I234" s="139"/>
      <c r="J234" s="139"/>
      <c r="K234" s="139"/>
      <c r="L234" s="139"/>
      <c r="M234" s="139"/>
      <c r="N234" s="139"/>
    </row>
    <row r="235" spans="5:14">
      <c r="E235" s="139"/>
      <c r="F235" s="139"/>
      <c r="G235" s="139"/>
      <c r="H235" s="139"/>
      <c r="I235" s="139"/>
      <c r="J235" s="139"/>
      <c r="K235" s="139"/>
      <c r="L235" s="139"/>
      <c r="M235" s="139"/>
      <c r="N235" s="139"/>
    </row>
    <row r="236" spans="5:14">
      <c r="E236" s="213"/>
      <c r="F236" s="213"/>
      <c r="G236" s="213"/>
      <c r="H236" s="213"/>
      <c r="I236" s="213"/>
      <c r="J236" s="213"/>
      <c r="K236" s="213"/>
      <c r="L236" s="213"/>
      <c r="M236" s="213"/>
      <c r="N236" s="213"/>
    </row>
    <row r="237" spans="5:14">
      <c r="E237" s="213"/>
      <c r="F237" s="213"/>
      <c r="G237" s="213"/>
      <c r="H237" s="213"/>
      <c r="I237" s="213"/>
      <c r="J237" s="213"/>
      <c r="K237" s="213"/>
      <c r="L237" s="213"/>
      <c r="M237" s="213"/>
      <c r="N237" s="213"/>
    </row>
    <row r="238" spans="5:14">
      <c r="E238" s="213"/>
      <c r="F238" s="213"/>
      <c r="G238" s="213"/>
      <c r="H238" s="213"/>
      <c r="I238" s="213"/>
      <c r="J238" s="213"/>
      <c r="K238" s="213"/>
      <c r="L238" s="213"/>
      <c r="M238" s="213"/>
      <c r="N238" s="213"/>
    </row>
    <row r="239" spans="5:14">
      <c r="E239" s="213"/>
      <c r="F239" s="213"/>
      <c r="G239" s="213"/>
      <c r="H239" s="213"/>
      <c r="I239" s="213"/>
      <c r="J239" s="213"/>
      <c r="K239" s="213"/>
      <c r="L239" s="213"/>
      <c r="M239" s="213"/>
      <c r="N239" s="213"/>
    </row>
    <row r="240" spans="5:14">
      <c r="E240" s="213"/>
      <c r="F240" s="213"/>
      <c r="G240" s="213"/>
      <c r="H240" s="213"/>
      <c r="I240" s="213"/>
      <c r="J240" s="213"/>
      <c r="K240" s="213"/>
      <c r="L240" s="213"/>
      <c r="M240" s="213"/>
      <c r="N240" s="213"/>
    </row>
    <row r="241" spans="5:14">
      <c r="E241" s="213"/>
      <c r="F241" s="213"/>
      <c r="G241" s="213"/>
      <c r="H241" s="213"/>
      <c r="I241" s="213"/>
      <c r="J241" s="213"/>
      <c r="K241" s="213"/>
      <c r="L241" s="213"/>
      <c r="M241" s="213"/>
      <c r="N241" s="213"/>
    </row>
    <row r="242" spans="5:14">
      <c r="E242" s="213"/>
      <c r="F242" s="213"/>
      <c r="G242" s="213"/>
      <c r="H242" s="213"/>
      <c r="I242" s="213"/>
      <c r="J242" s="213"/>
      <c r="K242" s="213"/>
      <c r="L242" s="213"/>
      <c r="M242" s="213"/>
      <c r="N242" s="213"/>
    </row>
    <row r="243" spans="5:14">
      <c r="E243" s="213"/>
      <c r="F243" s="213"/>
      <c r="G243" s="213"/>
      <c r="H243" s="213"/>
      <c r="I243" s="213"/>
      <c r="J243" s="213"/>
      <c r="K243" s="213"/>
      <c r="L243" s="213"/>
      <c r="M243" s="213"/>
      <c r="N243" s="213"/>
    </row>
    <row r="244" spans="5:14">
      <c r="E244" s="213"/>
      <c r="F244" s="213"/>
      <c r="G244" s="213"/>
      <c r="H244" s="213"/>
      <c r="I244" s="213"/>
      <c r="J244" s="213"/>
      <c r="K244" s="213"/>
      <c r="L244" s="213"/>
      <c r="M244" s="213"/>
      <c r="N244" s="213"/>
    </row>
    <row r="245" spans="5:14">
      <c r="E245" s="213"/>
      <c r="F245" s="213"/>
      <c r="G245" s="213"/>
      <c r="H245" s="213"/>
      <c r="I245" s="213"/>
      <c r="J245" s="213"/>
      <c r="K245" s="213"/>
      <c r="L245" s="213"/>
      <c r="M245" s="213"/>
      <c r="N245" s="213"/>
    </row>
    <row r="246" spans="5:14">
      <c r="E246" s="213"/>
      <c r="F246" s="213"/>
      <c r="G246" s="213"/>
      <c r="H246" s="213"/>
      <c r="I246" s="213"/>
      <c r="J246" s="213"/>
      <c r="K246" s="213"/>
      <c r="L246" s="213"/>
      <c r="M246" s="213"/>
      <c r="N246" s="213"/>
    </row>
    <row r="247" spans="5:14">
      <c r="E247" s="213"/>
      <c r="F247" s="213"/>
      <c r="G247" s="213"/>
      <c r="H247" s="213"/>
      <c r="I247" s="213"/>
      <c r="J247" s="213"/>
      <c r="K247" s="213"/>
      <c r="L247" s="213"/>
      <c r="M247" s="213"/>
      <c r="N247" s="213"/>
    </row>
    <row r="248" spans="5:14">
      <c r="E248" s="213"/>
      <c r="F248" s="213"/>
      <c r="G248" s="213"/>
      <c r="H248" s="213"/>
      <c r="I248" s="213"/>
      <c r="J248" s="213"/>
      <c r="K248" s="213"/>
      <c r="L248" s="213"/>
      <c r="M248" s="213"/>
      <c r="N248" s="213"/>
    </row>
    <row r="249" spans="5:14">
      <c r="E249" s="139"/>
      <c r="F249" s="139"/>
      <c r="G249" s="139"/>
      <c r="H249" s="139"/>
      <c r="I249" s="139"/>
      <c r="J249" s="139"/>
      <c r="K249" s="139"/>
      <c r="L249" s="139"/>
      <c r="M249" s="139"/>
      <c r="N249" s="139"/>
    </row>
    <row r="250" spans="5:14">
      <c r="E250" s="139"/>
      <c r="F250" s="139"/>
      <c r="G250" s="139"/>
      <c r="H250" s="139"/>
      <c r="I250" s="139"/>
      <c r="J250" s="139"/>
      <c r="K250" s="139"/>
      <c r="L250" s="139"/>
      <c r="M250" s="139"/>
      <c r="N250" s="139"/>
    </row>
    <row r="251" spans="5:14" ht="15">
      <c r="E251" s="209"/>
      <c r="F251" s="209"/>
      <c r="G251" s="209"/>
      <c r="H251" s="209"/>
      <c r="I251" s="209"/>
      <c r="J251" s="209"/>
      <c r="K251" s="209"/>
      <c r="L251" s="209"/>
      <c r="M251" s="209"/>
      <c r="N251" s="209"/>
    </row>
    <row r="252" spans="5:14" ht="15">
      <c r="E252" s="209"/>
      <c r="F252" s="209"/>
      <c r="G252" s="209"/>
      <c r="H252" s="209"/>
      <c r="I252" s="209"/>
      <c r="J252" s="209"/>
      <c r="K252" s="209"/>
      <c r="L252" s="209"/>
      <c r="M252" s="209"/>
      <c r="N252" s="209"/>
    </row>
    <row r="253" spans="5:14" ht="15">
      <c r="E253" s="217"/>
      <c r="F253" s="217"/>
      <c r="G253" s="217"/>
      <c r="H253" s="217"/>
      <c r="I253" s="217"/>
      <c r="J253" s="217"/>
      <c r="K253" s="217"/>
      <c r="L253" s="217"/>
      <c r="M253" s="217"/>
      <c r="N253" s="217"/>
    </row>
    <row r="254" spans="5:14" ht="15">
      <c r="E254" s="217"/>
      <c r="F254" s="217"/>
      <c r="G254" s="217"/>
      <c r="H254" s="217"/>
      <c r="I254" s="217"/>
      <c r="J254" s="217"/>
      <c r="K254" s="217"/>
      <c r="L254" s="217"/>
      <c r="M254" s="217"/>
      <c r="N254" s="217"/>
    </row>
    <row r="255" spans="5:14" ht="15">
      <c r="E255" s="217"/>
      <c r="F255" s="217"/>
      <c r="G255" s="217"/>
      <c r="H255" s="217"/>
      <c r="I255" s="217"/>
      <c r="J255" s="217"/>
      <c r="K255" s="217"/>
      <c r="L255" s="217"/>
      <c r="M255" s="217"/>
      <c r="N255" s="217"/>
    </row>
    <row r="256" spans="5:14">
      <c r="E256" s="139"/>
      <c r="F256" s="139"/>
      <c r="G256" s="139"/>
      <c r="H256" s="139"/>
      <c r="I256" s="139"/>
      <c r="J256" s="139"/>
      <c r="K256" s="139"/>
      <c r="L256" s="139"/>
      <c r="M256" s="139"/>
      <c r="N256" s="139"/>
    </row>
    <row r="257" spans="5:14">
      <c r="E257" s="211"/>
      <c r="F257" s="211"/>
      <c r="G257" s="211"/>
      <c r="H257" s="211"/>
      <c r="I257" s="211"/>
      <c r="J257" s="211"/>
      <c r="K257" s="211"/>
      <c r="L257" s="211"/>
      <c r="M257" s="211"/>
      <c r="N257" s="211"/>
    </row>
    <row r="258" spans="5:14">
      <c r="E258" s="138"/>
      <c r="F258" s="138"/>
      <c r="G258" s="138"/>
      <c r="H258" s="138"/>
      <c r="I258" s="138"/>
      <c r="J258" s="138"/>
      <c r="K258" s="138"/>
      <c r="L258" s="138"/>
      <c r="M258" s="138"/>
      <c r="N258" s="138"/>
    </row>
    <row r="259" spans="5:14">
      <c r="E259" s="138"/>
      <c r="F259" s="138"/>
      <c r="G259" s="138"/>
      <c r="H259" s="138"/>
      <c r="I259" s="138"/>
      <c r="J259" s="138"/>
      <c r="K259" s="138"/>
      <c r="L259" s="138"/>
      <c r="M259" s="138"/>
      <c r="N259" s="138"/>
    </row>
    <row r="260" spans="5:14">
      <c r="E260" s="138"/>
      <c r="F260" s="138"/>
      <c r="G260" s="138"/>
      <c r="H260" s="138"/>
      <c r="I260" s="138"/>
      <c r="J260" s="138"/>
      <c r="K260" s="138"/>
      <c r="L260" s="138"/>
      <c r="M260" s="138"/>
      <c r="N260" s="138"/>
    </row>
    <row r="261" spans="5:14">
      <c r="E261" s="213"/>
      <c r="F261" s="213"/>
      <c r="G261" s="213"/>
      <c r="H261" s="213"/>
      <c r="I261" s="213"/>
      <c r="J261" s="213"/>
      <c r="K261" s="213"/>
      <c r="L261" s="213"/>
      <c r="M261" s="213"/>
      <c r="N261" s="213"/>
    </row>
    <row r="262" spans="5:14">
      <c r="E262" s="213"/>
      <c r="F262" s="213"/>
      <c r="G262" s="213"/>
      <c r="H262" s="213"/>
      <c r="I262" s="213"/>
      <c r="J262" s="213"/>
      <c r="K262" s="213"/>
      <c r="L262" s="213"/>
      <c r="M262" s="213"/>
      <c r="N262" s="213"/>
    </row>
    <row r="263" spans="5:14">
      <c r="E263" s="213"/>
      <c r="F263" s="213"/>
      <c r="G263" s="213"/>
      <c r="H263" s="213"/>
      <c r="I263" s="213"/>
      <c r="J263" s="213"/>
      <c r="K263" s="213"/>
      <c r="L263" s="213"/>
      <c r="M263" s="213"/>
      <c r="N263" s="213"/>
    </row>
    <row r="264" spans="5:14">
      <c r="E264" s="213"/>
      <c r="F264" s="213"/>
      <c r="G264" s="213"/>
      <c r="H264" s="213"/>
      <c r="I264" s="213"/>
      <c r="J264" s="213"/>
      <c r="K264" s="213"/>
      <c r="L264" s="213"/>
      <c r="M264" s="213"/>
      <c r="N264" s="213"/>
    </row>
    <row r="265" spans="5:14">
      <c r="E265" s="213"/>
      <c r="F265" s="213"/>
      <c r="G265" s="213"/>
      <c r="H265" s="213"/>
      <c r="I265" s="213"/>
      <c r="J265" s="213"/>
      <c r="K265" s="213"/>
      <c r="L265" s="213"/>
      <c r="M265" s="213"/>
      <c r="N265" s="213"/>
    </row>
    <row r="266" spans="5:14">
      <c r="E266" s="213"/>
      <c r="F266" s="213"/>
      <c r="G266" s="213"/>
      <c r="H266" s="213"/>
      <c r="I266" s="213"/>
      <c r="J266" s="213"/>
      <c r="K266" s="213"/>
      <c r="L266" s="213"/>
      <c r="M266" s="213"/>
      <c r="N266" s="213"/>
    </row>
    <row r="267" spans="5:14">
      <c r="E267" s="213"/>
      <c r="F267" s="213"/>
      <c r="G267" s="213"/>
      <c r="H267" s="213"/>
      <c r="I267" s="213"/>
      <c r="J267" s="213"/>
      <c r="K267" s="213"/>
      <c r="L267" s="213"/>
      <c r="M267" s="213"/>
      <c r="N267" s="213"/>
    </row>
    <row r="268" spans="5:14">
      <c r="E268" s="213"/>
      <c r="F268" s="213"/>
      <c r="G268" s="213"/>
      <c r="H268" s="213"/>
      <c r="I268" s="213"/>
      <c r="J268" s="213"/>
      <c r="K268" s="213"/>
      <c r="L268" s="213"/>
      <c r="M268" s="213"/>
      <c r="N268" s="213"/>
    </row>
    <row r="269" spans="5:14">
      <c r="E269" s="213"/>
      <c r="F269" s="213"/>
      <c r="G269" s="213"/>
      <c r="H269" s="213"/>
      <c r="I269" s="213"/>
      <c r="J269" s="213"/>
      <c r="K269" s="213"/>
      <c r="L269" s="213"/>
      <c r="M269" s="213"/>
      <c r="N269" s="213"/>
    </row>
    <row r="270" spans="5:14">
      <c r="E270" s="213"/>
      <c r="F270" s="213"/>
      <c r="G270" s="213"/>
      <c r="H270" s="213"/>
      <c r="I270" s="213"/>
      <c r="J270" s="213"/>
      <c r="K270" s="213"/>
      <c r="L270" s="213"/>
      <c r="M270" s="213"/>
      <c r="N270" s="213"/>
    </row>
    <row r="271" spans="5:14">
      <c r="E271" s="213"/>
      <c r="F271" s="213"/>
      <c r="G271" s="213"/>
      <c r="H271" s="213"/>
      <c r="I271" s="213"/>
      <c r="J271" s="213"/>
      <c r="K271" s="213"/>
      <c r="L271" s="213"/>
      <c r="M271" s="213"/>
      <c r="N271" s="213"/>
    </row>
    <row r="272" spans="5:14">
      <c r="E272" s="213"/>
      <c r="F272" s="213"/>
      <c r="G272" s="213"/>
      <c r="H272" s="213"/>
      <c r="I272" s="213"/>
      <c r="J272" s="213"/>
      <c r="K272" s="213"/>
      <c r="L272" s="213"/>
      <c r="M272" s="213"/>
      <c r="N272" s="213"/>
    </row>
    <row r="273" spans="5:14">
      <c r="E273" s="213"/>
      <c r="F273" s="213"/>
      <c r="G273" s="213"/>
      <c r="H273" s="213"/>
      <c r="I273" s="213"/>
      <c r="J273" s="213"/>
      <c r="K273" s="213"/>
      <c r="L273" s="213"/>
      <c r="M273" s="213"/>
      <c r="N273" s="213"/>
    </row>
    <row r="274" spans="5:14">
      <c r="E274" s="213"/>
      <c r="F274" s="213"/>
      <c r="G274" s="213"/>
      <c r="H274" s="213"/>
      <c r="I274" s="213"/>
      <c r="J274" s="213"/>
      <c r="K274" s="213"/>
      <c r="L274" s="213"/>
      <c r="M274" s="213"/>
      <c r="N274" s="213"/>
    </row>
    <row r="275" spans="5:14">
      <c r="E275" s="213"/>
      <c r="F275" s="213"/>
      <c r="G275" s="213"/>
      <c r="H275" s="213"/>
      <c r="I275" s="213"/>
      <c r="J275" s="213"/>
      <c r="K275" s="213"/>
      <c r="L275" s="213"/>
      <c r="M275" s="213"/>
      <c r="N275" s="213"/>
    </row>
    <row r="276" spans="5:14">
      <c r="E276" s="139"/>
      <c r="F276" s="139"/>
      <c r="G276" s="139"/>
      <c r="H276" s="139"/>
      <c r="I276" s="139"/>
      <c r="J276" s="139"/>
      <c r="K276" s="139"/>
      <c r="L276" s="139"/>
      <c r="M276" s="139"/>
      <c r="N276" s="139"/>
    </row>
    <row r="277" spans="5:14">
      <c r="E277" s="139"/>
      <c r="F277" s="139"/>
      <c r="G277" s="139"/>
      <c r="H277" s="139"/>
      <c r="I277" s="139"/>
      <c r="J277" s="139"/>
      <c r="K277" s="139"/>
      <c r="L277" s="139"/>
      <c r="M277" s="139"/>
      <c r="N277" s="139"/>
    </row>
    <row r="278" spans="5:14">
      <c r="E278" s="139"/>
      <c r="F278" s="139"/>
      <c r="G278" s="139"/>
      <c r="H278" s="139"/>
      <c r="I278" s="139"/>
      <c r="J278" s="139"/>
      <c r="K278" s="139"/>
      <c r="L278" s="139"/>
      <c r="M278" s="139"/>
      <c r="N278" s="139"/>
    </row>
    <row r="279" spans="5:14" ht="15">
      <c r="E279" s="217"/>
      <c r="F279" s="217"/>
      <c r="G279" s="217"/>
      <c r="H279" s="217"/>
      <c r="I279" s="217"/>
      <c r="J279" s="217"/>
      <c r="K279" s="217"/>
      <c r="L279" s="217"/>
      <c r="M279" s="217"/>
      <c r="N279" s="217"/>
    </row>
    <row r="280" spans="5:14" ht="15">
      <c r="E280" s="217"/>
      <c r="F280" s="217"/>
      <c r="G280" s="217"/>
      <c r="H280" s="217"/>
      <c r="I280" s="217"/>
      <c r="J280" s="217"/>
      <c r="K280" s="217"/>
      <c r="L280" s="217"/>
      <c r="M280" s="217"/>
      <c r="N280" s="217"/>
    </row>
    <row r="281" spans="5:14">
      <c r="E281" s="138"/>
      <c r="F281" s="138"/>
      <c r="G281" s="138"/>
      <c r="H281" s="138"/>
      <c r="I281" s="138"/>
      <c r="J281" s="138"/>
      <c r="K281" s="138"/>
      <c r="L281" s="138"/>
      <c r="M281" s="138"/>
      <c r="N281" s="138"/>
    </row>
    <row r="282" spans="5:14">
      <c r="E282" s="138"/>
      <c r="F282" s="138"/>
      <c r="G282" s="138"/>
      <c r="H282" s="138"/>
      <c r="I282" s="138"/>
      <c r="J282" s="138"/>
      <c r="K282" s="138"/>
      <c r="L282" s="138"/>
      <c r="M282" s="138"/>
      <c r="N282" s="138"/>
    </row>
    <row r="283" spans="5:14">
      <c r="E283" s="139"/>
      <c r="F283" s="139"/>
      <c r="G283" s="139"/>
      <c r="H283" s="139"/>
      <c r="I283" s="139"/>
      <c r="J283" s="139"/>
      <c r="K283" s="139"/>
      <c r="L283" s="139"/>
      <c r="M283" s="139"/>
      <c r="N283" s="139"/>
    </row>
    <row r="284" spans="5:14">
      <c r="E284" s="140"/>
      <c r="F284" s="140"/>
      <c r="G284" s="140"/>
      <c r="H284" s="140"/>
      <c r="I284" s="140"/>
      <c r="J284" s="140"/>
      <c r="K284" s="140"/>
      <c r="L284" s="140"/>
      <c r="M284" s="140"/>
      <c r="N284" s="140"/>
    </row>
    <row r="285" spans="5:14">
      <c r="E285" s="139"/>
      <c r="F285" s="139"/>
      <c r="G285" s="139"/>
      <c r="H285" s="139"/>
      <c r="I285" s="139"/>
      <c r="J285" s="139"/>
      <c r="K285" s="139"/>
      <c r="L285" s="139"/>
      <c r="M285" s="139"/>
      <c r="N285" s="139"/>
    </row>
    <row r="286" spans="5:14">
      <c r="E286" s="211"/>
      <c r="F286" s="211"/>
      <c r="G286" s="211"/>
      <c r="H286" s="211"/>
      <c r="I286" s="211"/>
      <c r="J286" s="211"/>
      <c r="K286" s="211"/>
      <c r="L286" s="211"/>
      <c r="M286" s="211"/>
      <c r="N286" s="211"/>
    </row>
    <row r="287" spans="5:14">
      <c r="E287" s="72"/>
      <c r="F287" s="72"/>
      <c r="G287" s="72"/>
      <c r="H287" s="72"/>
      <c r="I287" s="72"/>
      <c r="J287" s="72"/>
      <c r="K287" s="72"/>
      <c r="L287" s="72"/>
      <c r="M287" s="72"/>
      <c r="N287" s="72"/>
    </row>
    <row r="288" spans="5:14">
      <c r="E288" s="211"/>
      <c r="F288" s="211"/>
      <c r="G288" s="211"/>
      <c r="H288" s="211"/>
      <c r="I288" s="211"/>
      <c r="J288" s="211"/>
      <c r="K288" s="211"/>
      <c r="L288" s="211"/>
      <c r="M288" s="211"/>
      <c r="N288" s="211"/>
    </row>
  </sheetData>
  <mergeCells count="6">
    <mergeCell ref="R4:Z4"/>
    <mergeCell ref="E5:N5"/>
    <mergeCell ref="O5:Q5"/>
    <mergeCell ref="E6:I6"/>
    <mergeCell ref="J6:N6"/>
    <mergeCell ref="O6:Q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12</vt:i4>
      </vt:variant>
      <vt:variant>
        <vt:lpstr>Intervalli denominati</vt:lpstr>
      </vt:variant>
      <vt:variant>
        <vt:i4>5</vt:i4>
      </vt:variant>
    </vt:vector>
  </HeadingPairs>
  <TitlesOfParts>
    <vt:vector size="17" baseType="lpstr">
      <vt:lpstr>IL LISTINO-BASI DI COSTRUZIONE</vt:lpstr>
      <vt:lpstr>QUOTE VALORE</vt:lpstr>
      <vt:lpstr> PROMOZIONI TV E STIME</vt:lpstr>
      <vt:lpstr>TABELLARE</vt:lpstr>
      <vt:lpstr>TABELLARE PU</vt:lpstr>
      <vt:lpstr>TV TABELLARE MODULI</vt:lpstr>
      <vt:lpstr>TV TABELLARE MODULI PU</vt:lpstr>
      <vt:lpstr>TV TABELLARE MOD. MULTIRETE</vt:lpstr>
      <vt:lpstr>TV TABELLARE MOD. MULTIRETE PU</vt:lpstr>
      <vt:lpstr>TABELLARE RADIO ITALIA</vt:lpstr>
      <vt:lpstr>TABELLARE RADIO ITALIA PU</vt:lpstr>
      <vt:lpstr>AREE RAI RADIO RADIO ITALIA</vt:lpstr>
      <vt:lpstr>'AREE RAI RADIO RADIO ITALIA'!Titoli_stampa</vt:lpstr>
      <vt:lpstr>TABELLARE!Titoli_stampa</vt:lpstr>
      <vt:lpstr>'TABELLARE PU'!Titoli_stampa</vt:lpstr>
      <vt:lpstr>'TABELLARE RADIO ITALIA'!Titoli_stampa</vt:lpstr>
      <vt:lpstr>'TABELLARE RADIO ITALIA PU'!Titoli_stampa</vt:lpstr>
    </vt:vector>
  </TitlesOfParts>
  <Company>Sipra S.p.A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Giampetruzzi Camilla</dc:creator>
  <cp:lastModifiedBy>Bruno Eleonora</cp:lastModifiedBy>
  <cp:lastPrinted>2019-06-25T09:42:16Z</cp:lastPrinted>
  <dcterms:created xsi:type="dcterms:W3CDTF">2014-03-24T09:05:08Z</dcterms:created>
  <dcterms:modified xsi:type="dcterms:W3CDTF">2022-04-08T13:29:06Z</dcterms:modified>
</cp:coreProperties>
</file>